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ownloads\NOPI\RANCANGAN PROPOSAL\olah data dan tryout\"/>
    </mc:Choice>
  </mc:AlternateContent>
  <bookViews>
    <workbookView xWindow="0" yWindow="0" windowWidth="20490" windowHeight="7755" firstSheet="11" activeTab="13"/>
  </bookViews>
  <sheets>
    <sheet name="Tabulasi Tryout" sheetId="1" r:id="rId1"/>
    <sheet name="Kategori PA" sheetId="2" r:id="rId2"/>
    <sheet name="PA (Sebelum)" sheetId="6" r:id="rId3"/>
    <sheet name="PA (Sesudah)" sheetId="8" r:id="rId4"/>
    <sheet name="Kategori RD" sheetId="3" r:id="rId5"/>
    <sheet name="RD (Sebelum)" sheetId="9" r:id="rId6"/>
    <sheet name="RD (Sesudah)" sheetId="10" r:id="rId7"/>
    <sheet name="Kategori MW" sheetId="4" r:id="rId8"/>
    <sheet name="MW (Sebelum)" sheetId="11" r:id="rId9"/>
    <sheet name="MW (Sesudah)" sheetId="12" r:id="rId10"/>
    <sheet name="tabulasi lengkap" sheetId="14" r:id="rId11"/>
    <sheet name="Prokrastinasi" sheetId="15" r:id="rId12"/>
    <sheet name="Regulasi diri" sheetId="16" r:id="rId13"/>
    <sheet name="Manajemen waktu" sheetId="17" r:id="rId14"/>
  </sheets>
  <calcPr calcId="152511"/>
</workbook>
</file>

<file path=xl/calcChain.xml><?xml version="1.0" encoding="utf-8"?>
<calcChain xmlns="http://schemas.openxmlformats.org/spreadsheetml/2006/main">
  <c r="AC18" i="17" l="1"/>
  <c r="AC19" i="17"/>
  <c r="AC17" i="17"/>
  <c r="AB19" i="16"/>
  <c r="AB18" i="16"/>
  <c r="AB17" i="16"/>
  <c r="Z5" i="17" l="1"/>
  <c r="Z9" i="17"/>
  <c r="Z13" i="17"/>
  <c r="Z17" i="17"/>
  <c r="Z21" i="17"/>
  <c r="Z25" i="17"/>
  <c r="Z29" i="17"/>
  <c r="Z33" i="17"/>
  <c r="Z37" i="17"/>
  <c r="Z41" i="17"/>
  <c r="Z45" i="17"/>
  <c r="Z49" i="17"/>
  <c r="Z53" i="17"/>
  <c r="Z57" i="17"/>
  <c r="Z61" i="17"/>
  <c r="Z65" i="17"/>
  <c r="Z69" i="17"/>
  <c r="Z73" i="17"/>
  <c r="Z77" i="17"/>
  <c r="Z81" i="17"/>
  <c r="Z85" i="17"/>
  <c r="Z89" i="17"/>
  <c r="Z93" i="17"/>
  <c r="Z97" i="17"/>
  <c r="Z101" i="17"/>
  <c r="Z105" i="17"/>
  <c r="Z109" i="17"/>
  <c r="Z113" i="17"/>
  <c r="Z117" i="17"/>
  <c r="Z121" i="17"/>
  <c r="Z125" i="17"/>
  <c r="Z129" i="17"/>
  <c r="Z133" i="17"/>
  <c r="Z137" i="17"/>
  <c r="Z141" i="17"/>
  <c r="Z145" i="17"/>
  <c r="Z149" i="17"/>
  <c r="Z153" i="17"/>
  <c r="Z157" i="17"/>
  <c r="Z161" i="17"/>
  <c r="Z165" i="17"/>
  <c r="Z169" i="17"/>
  <c r="V171" i="15"/>
  <c r="V173" i="15"/>
  <c r="V175" i="15"/>
  <c r="V177" i="15"/>
  <c r="V179" i="15"/>
  <c r="V181" i="15"/>
  <c r="Y181" i="17"/>
  <c r="Z181" i="17" s="1"/>
  <c r="Y180" i="17"/>
  <c r="Z180" i="17" s="1"/>
  <c r="Y179" i="17"/>
  <c r="Z179" i="17" s="1"/>
  <c r="Y178" i="17"/>
  <c r="Z178" i="17" s="1"/>
  <c r="Y177" i="17"/>
  <c r="Z177" i="17" s="1"/>
  <c r="Y176" i="17"/>
  <c r="Z176" i="17" s="1"/>
  <c r="Y175" i="17"/>
  <c r="Z175" i="17" s="1"/>
  <c r="Y174" i="17"/>
  <c r="Z174" i="17" s="1"/>
  <c r="Y173" i="17"/>
  <c r="Z173" i="17" s="1"/>
  <c r="Y172" i="17"/>
  <c r="Z172" i="17" s="1"/>
  <c r="Y171" i="17"/>
  <c r="Z171" i="17" s="1"/>
  <c r="Y170" i="17"/>
  <c r="Z170" i="17" s="1"/>
  <c r="Y169" i="17"/>
  <c r="Y168" i="17"/>
  <c r="Z168" i="17" s="1"/>
  <c r="Y167" i="17"/>
  <c r="Z167" i="17" s="1"/>
  <c r="Y166" i="17"/>
  <c r="Z166" i="17" s="1"/>
  <c r="Y165" i="17"/>
  <c r="Y164" i="17"/>
  <c r="Z164" i="17" s="1"/>
  <c r="Y163" i="17"/>
  <c r="Z163" i="17" s="1"/>
  <c r="Y162" i="17"/>
  <c r="Z162" i="17" s="1"/>
  <c r="Y161" i="17"/>
  <c r="Y160" i="17"/>
  <c r="Z160" i="17" s="1"/>
  <c r="Y159" i="17"/>
  <c r="Z159" i="17" s="1"/>
  <c r="Y158" i="17"/>
  <c r="Z158" i="17" s="1"/>
  <c r="Y157" i="17"/>
  <c r="Y156" i="17"/>
  <c r="Z156" i="17" s="1"/>
  <c r="Y155" i="17"/>
  <c r="Z155" i="17" s="1"/>
  <c r="Y154" i="17"/>
  <c r="Z154" i="17" s="1"/>
  <c r="Y153" i="17"/>
  <c r="Y152" i="17"/>
  <c r="Z152" i="17" s="1"/>
  <c r="Y151" i="17"/>
  <c r="Z151" i="17" s="1"/>
  <c r="Y150" i="17"/>
  <c r="Z150" i="17" s="1"/>
  <c r="Y149" i="17"/>
  <c r="Y148" i="17"/>
  <c r="Z148" i="17" s="1"/>
  <c r="Y147" i="17"/>
  <c r="Z147" i="17" s="1"/>
  <c r="Y146" i="17"/>
  <c r="Z146" i="17" s="1"/>
  <c r="Y145" i="17"/>
  <c r="Y144" i="17"/>
  <c r="Z144" i="17" s="1"/>
  <c r="Y143" i="17"/>
  <c r="Z143" i="17" s="1"/>
  <c r="Y142" i="17"/>
  <c r="Z142" i="17" s="1"/>
  <c r="Y141" i="17"/>
  <c r="Y140" i="17"/>
  <c r="Z140" i="17" s="1"/>
  <c r="Y139" i="17"/>
  <c r="Z139" i="17" s="1"/>
  <c r="Y138" i="17"/>
  <c r="Z138" i="17" s="1"/>
  <c r="Y137" i="17"/>
  <c r="Y136" i="17"/>
  <c r="Z136" i="17" s="1"/>
  <c r="Y135" i="17"/>
  <c r="Z135" i="17" s="1"/>
  <c r="Y134" i="17"/>
  <c r="Z134" i="17" s="1"/>
  <c r="Y133" i="17"/>
  <c r="Y132" i="17"/>
  <c r="Z132" i="17" s="1"/>
  <c r="Y131" i="17"/>
  <c r="Z131" i="17" s="1"/>
  <c r="Y130" i="17"/>
  <c r="Z130" i="17" s="1"/>
  <c r="Y129" i="17"/>
  <c r="Y128" i="17"/>
  <c r="Z128" i="17" s="1"/>
  <c r="Y127" i="17"/>
  <c r="Z127" i="17" s="1"/>
  <c r="Y126" i="17"/>
  <c r="Z126" i="17" s="1"/>
  <c r="Y125" i="17"/>
  <c r="Y124" i="17"/>
  <c r="Z124" i="17" s="1"/>
  <c r="Y123" i="17"/>
  <c r="Z123" i="17" s="1"/>
  <c r="Y122" i="17"/>
  <c r="Z122" i="17" s="1"/>
  <c r="Y121" i="17"/>
  <c r="Y120" i="17"/>
  <c r="Z120" i="17" s="1"/>
  <c r="Y119" i="17"/>
  <c r="Z119" i="17" s="1"/>
  <c r="Y118" i="17"/>
  <c r="Z118" i="17" s="1"/>
  <c r="Y117" i="17"/>
  <c r="Y116" i="17"/>
  <c r="Z116" i="17" s="1"/>
  <c r="Y115" i="17"/>
  <c r="Z115" i="17" s="1"/>
  <c r="Y114" i="17"/>
  <c r="Z114" i="17" s="1"/>
  <c r="Y113" i="17"/>
  <c r="Y112" i="17"/>
  <c r="Z112" i="17" s="1"/>
  <c r="Y111" i="17"/>
  <c r="Z111" i="17" s="1"/>
  <c r="Y110" i="17"/>
  <c r="Z110" i="17" s="1"/>
  <c r="Y109" i="17"/>
  <c r="Y108" i="17"/>
  <c r="Z108" i="17" s="1"/>
  <c r="Y107" i="17"/>
  <c r="Z107" i="17" s="1"/>
  <c r="Y106" i="17"/>
  <c r="Z106" i="17" s="1"/>
  <c r="Y105" i="17"/>
  <c r="Y104" i="17"/>
  <c r="Z104" i="17" s="1"/>
  <c r="Y103" i="17"/>
  <c r="Z103" i="17" s="1"/>
  <c r="Y102" i="17"/>
  <c r="Z102" i="17" s="1"/>
  <c r="Y101" i="17"/>
  <c r="Y100" i="17"/>
  <c r="Z100" i="17" s="1"/>
  <c r="Y99" i="17"/>
  <c r="Z99" i="17" s="1"/>
  <c r="Y98" i="17"/>
  <c r="Z98" i="17" s="1"/>
  <c r="Y97" i="17"/>
  <c r="Y96" i="17"/>
  <c r="Z96" i="17" s="1"/>
  <c r="Y95" i="17"/>
  <c r="Z95" i="17" s="1"/>
  <c r="Y94" i="17"/>
  <c r="Z94" i="17" s="1"/>
  <c r="Y93" i="17"/>
  <c r="Y92" i="17"/>
  <c r="Z92" i="17" s="1"/>
  <c r="Y91" i="17"/>
  <c r="Z91" i="17" s="1"/>
  <c r="Y90" i="17"/>
  <c r="Z90" i="17" s="1"/>
  <c r="Y89" i="17"/>
  <c r="Y88" i="17"/>
  <c r="Z88" i="17" s="1"/>
  <c r="Y87" i="17"/>
  <c r="Z87" i="17" s="1"/>
  <c r="Y86" i="17"/>
  <c r="Z86" i="17" s="1"/>
  <c r="Y85" i="17"/>
  <c r="Y84" i="17"/>
  <c r="Z84" i="17" s="1"/>
  <c r="Y83" i="17"/>
  <c r="Z83" i="17" s="1"/>
  <c r="Y82" i="17"/>
  <c r="Z82" i="17" s="1"/>
  <c r="Y81" i="17"/>
  <c r="Y80" i="17"/>
  <c r="Z80" i="17" s="1"/>
  <c r="Y79" i="17"/>
  <c r="Z79" i="17" s="1"/>
  <c r="Y78" i="17"/>
  <c r="Z78" i="17" s="1"/>
  <c r="Y77" i="17"/>
  <c r="Y76" i="17"/>
  <c r="Z76" i="17" s="1"/>
  <c r="Y75" i="17"/>
  <c r="Z75" i="17" s="1"/>
  <c r="Y74" i="17"/>
  <c r="Z74" i="17" s="1"/>
  <c r="Y73" i="17"/>
  <c r="Y72" i="17"/>
  <c r="Z72" i="17" s="1"/>
  <c r="Y71" i="17"/>
  <c r="Z71" i="17" s="1"/>
  <c r="Y70" i="17"/>
  <c r="Z70" i="17" s="1"/>
  <c r="Y69" i="17"/>
  <c r="Y68" i="17"/>
  <c r="Z68" i="17" s="1"/>
  <c r="Y67" i="17"/>
  <c r="Z67" i="17" s="1"/>
  <c r="Y66" i="17"/>
  <c r="Z66" i="17" s="1"/>
  <c r="Y65" i="17"/>
  <c r="Y64" i="17"/>
  <c r="Z64" i="17" s="1"/>
  <c r="Y63" i="17"/>
  <c r="Z63" i="17" s="1"/>
  <c r="Y62" i="17"/>
  <c r="Z62" i="17" s="1"/>
  <c r="Y61" i="17"/>
  <c r="Y60" i="17"/>
  <c r="Z60" i="17" s="1"/>
  <c r="Y59" i="17"/>
  <c r="Z59" i="17" s="1"/>
  <c r="Y58" i="17"/>
  <c r="Z58" i="17" s="1"/>
  <c r="Y57" i="17"/>
  <c r="Y56" i="17"/>
  <c r="Z56" i="17" s="1"/>
  <c r="Y55" i="17"/>
  <c r="Z55" i="17" s="1"/>
  <c r="Y54" i="17"/>
  <c r="Z54" i="17" s="1"/>
  <c r="Y53" i="17"/>
  <c r="Y52" i="17"/>
  <c r="Z52" i="17" s="1"/>
  <c r="Y51" i="17"/>
  <c r="Z51" i="17" s="1"/>
  <c r="Y50" i="17"/>
  <c r="Z50" i="17" s="1"/>
  <c r="Y49" i="17"/>
  <c r="Y48" i="17"/>
  <c r="Z48" i="17" s="1"/>
  <c r="Y47" i="17"/>
  <c r="Z47" i="17" s="1"/>
  <c r="Y46" i="17"/>
  <c r="Z46" i="17" s="1"/>
  <c r="Y45" i="17"/>
  <c r="Y44" i="17"/>
  <c r="Z44" i="17" s="1"/>
  <c r="Y43" i="17"/>
  <c r="Z43" i="17" s="1"/>
  <c r="Y42" i="17"/>
  <c r="Z42" i="17" s="1"/>
  <c r="Y41" i="17"/>
  <c r="Y40" i="17"/>
  <c r="Z40" i="17" s="1"/>
  <c r="Y39" i="17"/>
  <c r="Z39" i="17" s="1"/>
  <c r="Y38" i="17"/>
  <c r="Z38" i="17" s="1"/>
  <c r="Y37" i="17"/>
  <c r="Y36" i="17"/>
  <c r="Z36" i="17" s="1"/>
  <c r="Y35" i="17"/>
  <c r="Z35" i="17" s="1"/>
  <c r="Y34" i="17"/>
  <c r="Z34" i="17" s="1"/>
  <c r="Y33" i="17"/>
  <c r="Y32" i="17"/>
  <c r="Z32" i="17" s="1"/>
  <c r="Y31" i="17"/>
  <c r="Z31" i="17" s="1"/>
  <c r="Y30" i="17"/>
  <c r="Z30" i="17" s="1"/>
  <c r="Y29" i="17"/>
  <c r="Y28" i="17"/>
  <c r="Z28" i="17" s="1"/>
  <c r="Y27" i="17"/>
  <c r="Z27" i="17" s="1"/>
  <c r="Y26" i="17"/>
  <c r="Z26" i="17" s="1"/>
  <c r="Y25" i="17"/>
  <c r="Y24" i="17"/>
  <c r="Z24" i="17" s="1"/>
  <c r="Y23" i="17"/>
  <c r="Z23" i="17" s="1"/>
  <c r="Y22" i="17"/>
  <c r="Z22" i="17" s="1"/>
  <c r="Y21" i="17"/>
  <c r="Y20" i="17"/>
  <c r="Z20" i="17" s="1"/>
  <c r="Y19" i="17"/>
  <c r="Z19" i="17" s="1"/>
  <c r="Y18" i="17"/>
  <c r="Z18" i="17" s="1"/>
  <c r="Y17" i="17"/>
  <c r="Y16" i="17"/>
  <c r="Z16" i="17" s="1"/>
  <c r="Y15" i="17"/>
  <c r="Z15" i="17" s="1"/>
  <c r="Y14" i="17"/>
  <c r="Z14" i="17" s="1"/>
  <c r="Y13" i="17"/>
  <c r="Y12" i="17"/>
  <c r="Z12" i="17" s="1"/>
  <c r="Y11" i="17"/>
  <c r="Z11" i="17" s="1"/>
  <c r="Y10" i="17"/>
  <c r="Z10" i="17" s="1"/>
  <c r="Y9" i="17"/>
  <c r="Y8" i="17"/>
  <c r="Z8" i="17" s="1"/>
  <c r="Y7" i="17"/>
  <c r="Z7" i="17" s="1"/>
  <c r="Y6" i="17"/>
  <c r="Z6" i="17" s="1"/>
  <c r="Y5" i="17"/>
  <c r="Y4" i="17"/>
  <c r="Z4" i="17" s="1"/>
  <c r="Y3" i="17"/>
  <c r="Z3" i="17" s="1"/>
  <c r="Y2" i="17"/>
  <c r="Z2" i="17" s="1"/>
  <c r="X181" i="16"/>
  <c r="Y181" i="16" s="1"/>
  <c r="X180" i="16"/>
  <c r="Y180" i="16" s="1"/>
  <c r="X179" i="16"/>
  <c r="Y179" i="16" s="1"/>
  <c r="X178" i="16"/>
  <c r="Y178" i="16" s="1"/>
  <c r="X177" i="16"/>
  <c r="Y177" i="16" s="1"/>
  <c r="X176" i="16"/>
  <c r="Y176" i="16" s="1"/>
  <c r="X175" i="16"/>
  <c r="Y175" i="16" s="1"/>
  <c r="X174" i="16"/>
  <c r="Y174" i="16" s="1"/>
  <c r="X173" i="16"/>
  <c r="Y173" i="16" s="1"/>
  <c r="X172" i="16"/>
  <c r="Y172" i="16" s="1"/>
  <c r="X171" i="16"/>
  <c r="Y171" i="16" s="1"/>
  <c r="X170" i="16"/>
  <c r="Y170" i="16" s="1"/>
  <c r="X169" i="16"/>
  <c r="Y169" i="16" s="1"/>
  <c r="X168" i="16"/>
  <c r="Y168" i="16" s="1"/>
  <c r="X167" i="16"/>
  <c r="Y167" i="16" s="1"/>
  <c r="X166" i="16"/>
  <c r="Y166" i="16" s="1"/>
  <c r="X165" i="16"/>
  <c r="Y165" i="16" s="1"/>
  <c r="X164" i="16"/>
  <c r="Y164" i="16" s="1"/>
  <c r="X163" i="16"/>
  <c r="Y163" i="16" s="1"/>
  <c r="X162" i="16"/>
  <c r="Y162" i="16" s="1"/>
  <c r="X161" i="16"/>
  <c r="Y161" i="16" s="1"/>
  <c r="X160" i="16"/>
  <c r="Y160" i="16" s="1"/>
  <c r="X159" i="16"/>
  <c r="Y159" i="16" s="1"/>
  <c r="X158" i="16"/>
  <c r="Y158" i="16" s="1"/>
  <c r="X157" i="16"/>
  <c r="Y157" i="16" s="1"/>
  <c r="X156" i="16"/>
  <c r="Y156" i="16" s="1"/>
  <c r="X155" i="16"/>
  <c r="Y155" i="16" s="1"/>
  <c r="X154" i="16"/>
  <c r="Y154" i="16" s="1"/>
  <c r="X153" i="16"/>
  <c r="Y153" i="16" s="1"/>
  <c r="X152" i="16"/>
  <c r="Y152" i="16" s="1"/>
  <c r="X151" i="16"/>
  <c r="Y151" i="16" s="1"/>
  <c r="X150" i="16"/>
  <c r="Y150" i="16" s="1"/>
  <c r="X149" i="16"/>
  <c r="Y149" i="16" s="1"/>
  <c r="X148" i="16"/>
  <c r="Y148" i="16" s="1"/>
  <c r="X147" i="16"/>
  <c r="Y147" i="16" s="1"/>
  <c r="X146" i="16"/>
  <c r="Y146" i="16" s="1"/>
  <c r="X145" i="16"/>
  <c r="Y145" i="16" s="1"/>
  <c r="X144" i="16"/>
  <c r="Y144" i="16" s="1"/>
  <c r="X143" i="16"/>
  <c r="Y143" i="16" s="1"/>
  <c r="X142" i="16"/>
  <c r="Y142" i="16" s="1"/>
  <c r="X141" i="16"/>
  <c r="Y141" i="16" s="1"/>
  <c r="X140" i="16"/>
  <c r="Y140" i="16" s="1"/>
  <c r="X139" i="16"/>
  <c r="Y139" i="16" s="1"/>
  <c r="X138" i="16"/>
  <c r="Y138" i="16" s="1"/>
  <c r="X137" i="16"/>
  <c r="Y137" i="16" s="1"/>
  <c r="X136" i="16"/>
  <c r="Y136" i="16" s="1"/>
  <c r="X135" i="16"/>
  <c r="Y135" i="16" s="1"/>
  <c r="X134" i="16"/>
  <c r="Y134" i="16" s="1"/>
  <c r="X133" i="16"/>
  <c r="Y133" i="16" s="1"/>
  <c r="X132" i="16"/>
  <c r="Y132" i="16" s="1"/>
  <c r="X131" i="16"/>
  <c r="Y131" i="16" s="1"/>
  <c r="X130" i="16"/>
  <c r="Y130" i="16" s="1"/>
  <c r="X129" i="16"/>
  <c r="Y129" i="16" s="1"/>
  <c r="X128" i="16"/>
  <c r="Y128" i="16" s="1"/>
  <c r="X127" i="16"/>
  <c r="Y127" i="16" s="1"/>
  <c r="X126" i="16"/>
  <c r="Y126" i="16" s="1"/>
  <c r="X125" i="16"/>
  <c r="Y125" i="16" s="1"/>
  <c r="X124" i="16"/>
  <c r="Y124" i="16" s="1"/>
  <c r="X123" i="16"/>
  <c r="Y123" i="16" s="1"/>
  <c r="X122" i="16"/>
  <c r="Y122" i="16" s="1"/>
  <c r="X121" i="16"/>
  <c r="Y121" i="16" s="1"/>
  <c r="X120" i="16"/>
  <c r="Y120" i="16" s="1"/>
  <c r="X119" i="16"/>
  <c r="Y119" i="16" s="1"/>
  <c r="X118" i="16"/>
  <c r="Y118" i="16" s="1"/>
  <c r="X117" i="16"/>
  <c r="Y117" i="16" s="1"/>
  <c r="X116" i="16"/>
  <c r="Y116" i="16" s="1"/>
  <c r="X115" i="16"/>
  <c r="Y115" i="16" s="1"/>
  <c r="X114" i="16"/>
  <c r="Y114" i="16" s="1"/>
  <c r="X113" i="16"/>
  <c r="Y113" i="16" s="1"/>
  <c r="X112" i="16"/>
  <c r="Y112" i="16" s="1"/>
  <c r="X111" i="16"/>
  <c r="Y111" i="16" s="1"/>
  <c r="X110" i="16"/>
  <c r="Y110" i="16" s="1"/>
  <c r="X109" i="16"/>
  <c r="Y109" i="16" s="1"/>
  <c r="X108" i="16"/>
  <c r="Y108" i="16" s="1"/>
  <c r="X107" i="16"/>
  <c r="Y107" i="16" s="1"/>
  <c r="X106" i="16"/>
  <c r="Y106" i="16" s="1"/>
  <c r="X105" i="16"/>
  <c r="Y105" i="16" s="1"/>
  <c r="X104" i="16"/>
  <c r="Y104" i="16" s="1"/>
  <c r="X103" i="16"/>
  <c r="Y103" i="16" s="1"/>
  <c r="X102" i="16"/>
  <c r="Y102" i="16" s="1"/>
  <c r="X101" i="16"/>
  <c r="Y101" i="16" s="1"/>
  <c r="X100" i="16"/>
  <c r="Y100" i="16" s="1"/>
  <c r="X99" i="16"/>
  <c r="Y99" i="16" s="1"/>
  <c r="X98" i="16"/>
  <c r="Y98" i="16" s="1"/>
  <c r="X97" i="16"/>
  <c r="Y97" i="16" s="1"/>
  <c r="X96" i="16"/>
  <c r="Y96" i="16" s="1"/>
  <c r="X95" i="16"/>
  <c r="Y95" i="16" s="1"/>
  <c r="X94" i="16"/>
  <c r="Y94" i="16" s="1"/>
  <c r="X93" i="16"/>
  <c r="Y93" i="16" s="1"/>
  <c r="X92" i="16"/>
  <c r="Y92" i="16" s="1"/>
  <c r="X91" i="16"/>
  <c r="Y91" i="16" s="1"/>
  <c r="X90" i="16"/>
  <c r="Y90" i="16" s="1"/>
  <c r="X89" i="16"/>
  <c r="Y89" i="16" s="1"/>
  <c r="X88" i="16"/>
  <c r="Y88" i="16" s="1"/>
  <c r="X87" i="16"/>
  <c r="Y87" i="16" s="1"/>
  <c r="X86" i="16"/>
  <c r="Y86" i="16" s="1"/>
  <c r="X85" i="16"/>
  <c r="Y85" i="16" s="1"/>
  <c r="X84" i="16"/>
  <c r="Y84" i="16" s="1"/>
  <c r="X83" i="16"/>
  <c r="Y83" i="16" s="1"/>
  <c r="X82" i="16"/>
  <c r="Y82" i="16" s="1"/>
  <c r="X81" i="16"/>
  <c r="Y81" i="16" s="1"/>
  <c r="X80" i="16"/>
  <c r="Y80" i="16" s="1"/>
  <c r="X79" i="16"/>
  <c r="Y79" i="16" s="1"/>
  <c r="X78" i="16"/>
  <c r="Y78" i="16" s="1"/>
  <c r="X77" i="16"/>
  <c r="Y77" i="16" s="1"/>
  <c r="X76" i="16"/>
  <c r="Y76" i="16" s="1"/>
  <c r="X75" i="16"/>
  <c r="Y75" i="16" s="1"/>
  <c r="X74" i="16"/>
  <c r="Y74" i="16" s="1"/>
  <c r="X73" i="16"/>
  <c r="Y73" i="16" s="1"/>
  <c r="X72" i="16"/>
  <c r="Y72" i="16" s="1"/>
  <c r="X71" i="16"/>
  <c r="Y71" i="16" s="1"/>
  <c r="X70" i="16"/>
  <c r="Y70" i="16" s="1"/>
  <c r="X69" i="16"/>
  <c r="Y69" i="16" s="1"/>
  <c r="X68" i="16"/>
  <c r="Y68" i="16" s="1"/>
  <c r="X67" i="16"/>
  <c r="Y67" i="16" s="1"/>
  <c r="X66" i="16"/>
  <c r="Y66" i="16" s="1"/>
  <c r="X65" i="16"/>
  <c r="Y65" i="16" s="1"/>
  <c r="X64" i="16"/>
  <c r="Y64" i="16" s="1"/>
  <c r="X63" i="16"/>
  <c r="Y63" i="16" s="1"/>
  <c r="X62" i="16"/>
  <c r="Y62" i="16" s="1"/>
  <c r="X61" i="16"/>
  <c r="Y61" i="16" s="1"/>
  <c r="X60" i="16"/>
  <c r="Y60" i="16" s="1"/>
  <c r="X59" i="16"/>
  <c r="Y59" i="16" s="1"/>
  <c r="X58" i="16"/>
  <c r="Y58" i="16" s="1"/>
  <c r="X57" i="16"/>
  <c r="Y57" i="16" s="1"/>
  <c r="X56" i="16"/>
  <c r="Y56" i="16" s="1"/>
  <c r="X55" i="16"/>
  <c r="Y55" i="16" s="1"/>
  <c r="X54" i="16"/>
  <c r="Y54" i="16" s="1"/>
  <c r="X53" i="16"/>
  <c r="Y53" i="16" s="1"/>
  <c r="X52" i="16"/>
  <c r="Y52" i="16" s="1"/>
  <c r="X51" i="16"/>
  <c r="Y51" i="16" s="1"/>
  <c r="X50" i="16"/>
  <c r="Y50" i="16" s="1"/>
  <c r="X49" i="16"/>
  <c r="Y49" i="16" s="1"/>
  <c r="X48" i="16"/>
  <c r="Y48" i="16" s="1"/>
  <c r="X47" i="16"/>
  <c r="Y47" i="16" s="1"/>
  <c r="X46" i="16"/>
  <c r="Y46" i="16" s="1"/>
  <c r="X45" i="16"/>
  <c r="Y45" i="16" s="1"/>
  <c r="X44" i="16"/>
  <c r="Y44" i="16" s="1"/>
  <c r="X43" i="16"/>
  <c r="Y43" i="16" s="1"/>
  <c r="X42" i="16"/>
  <c r="Y42" i="16" s="1"/>
  <c r="X41" i="16"/>
  <c r="Y41" i="16" s="1"/>
  <c r="X40" i="16"/>
  <c r="Y40" i="16" s="1"/>
  <c r="X39" i="16"/>
  <c r="Y39" i="16" s="1"/>
  <c r="X38" i="16"/>
  <c r="Y38" i="16" s="1"/>
  <c r="X37" i="16"/>
  <c r="Y37" i="16" s="1"/>
  <c r="X36" i="16"/>
  <c r="Y36" i="16" s="1"/>
  <c r="X35" i="16"/>
  <c r="Y35" i="16" s="1"/>
  <c r="X34" i="16"/>
  <c r="Y34" i="16" s="1"/>
  <c r="X33" i="16"/>
  <c r="Y33" i="16" s="1"/>
  <c r="X32" i="16"/>
  <c r="Y32" i="16" s="1"/>
  <c r="X31" i="16"/>
  <c r="Y31" i="16" s="1"/>
  <c r="X30" i="16"/>
  <c r="Y30" i="16" s="1"/>
  <c r="X29" i="16"/>
  <c r="Y29" i="16" s="1"/>
  <c r="X28" i="16"/>
  <c r="Y28" i="16" s="1"/>
  <c r="X27" i="16"/>
  <c r="Y27" i="16" s="1"/>
  <c r="X26" i="16"/>
  <c r="Y26" i="16" s="1"/>
  <c r="X25" i="16"/>
  <c r="Y25" i="16" s="1"/>
  <c r="X24" i="16"/>
  <c r="Y24" i="16" s="1"/>
  <c r="X23" i="16"/>
  <c r="Y23" i="16" s="1"/>
  <c r="X22" i="16"/>
  <c r="Y22" i="16" s="1"/>
  <c r="X21" i="16"/>
  <c r="Y21" i="16" s="1"/>
  <c r="X20" i="16"/>
  <c r="Y20" i="16" s="1"/>
  <c r="X19" i="16"/>
  <c r="Y19" i="16" s="1"/>
  <c r="X18" i="16"/>
  <c r="Y18" i="16" s="1"/>
  <c r="X17" i="16"/>
  <c r="Y17" i="16" s="1"/>
  <c r="X16" i="16"/>
  <c r="Y16" i="16" s="1"/>
  <c r="X15" i="16"/>
  <c r="Y15" i="16" s="1"/>
  <c r="X14" i="16"/>
  <c r="Y14" i="16" s="1"/>
  <c r="X13" i="16"/>
  <c r="Y13" i="16" s="1"/>
  <c r="X12" i="16"/>
  <c r="Y12" i="16" s="1"/>
  <c r="X11" i="16"/>
  <c r="Y11" i="16" s="1"/>
  <c r="X10" i="16"/>
  <c r="Y10" i="16" s="1"/>
  <c r="X9" i="16"/>
  <c r="Y9" i="16" s="1"/>
  <c r="X8" i="16"/>
  <c r="Y8" i="16" s="1"/>
  <c r="X7" i="16"/>
  <c r="Y7" i="16" s="1"/>
  <c r="X6" i="16"/>
  <c r="Y6" i="16" s="1"/>
  <c r="X5" i="16"/>
  <c r="Y5" i="16" s="1"/>
  <c r="X4" i="16"/>
  <c r="Y4" i="16" s="1"/>
  <c r="X3" i="16"/>
  <c r="Y3" i="16" s="1"/>
  <c r="X2" i="16"/>
  <c r="Y2" i="16" s="1"/>
  <c r="U181" i="15"/>
  <c r="U180" i="15"/>
  <c r="V180" i="15" s="1"/>
  <c r="U179" i="15"/>
  <c r="U178" i="15"/>
  <c r="V178" i="15" s="1"/>
  <c r="U177" i="15"/>
  <c r="U176" i="15"/>
  <c r="V176" i="15" s="1"/>
  <c r="U175" i="15"/>
  <c r="U174" i="15"/>
  <c r="V174" i="15" s="1"/>
  <c r="U173" i="15"/>
  <c r="U172" i="15"/>
  <c r="V172" i="15" s="1"/>
  <c r="U171" i="15"/>
  <c r="U170" i="15"/>
  <c r="V170" i="15" s="1"/>
  <c r="U169" i="15"/>
  <c r="V169" i="15" s="1"/>
  <c r="U168" i="15"/>
  <c r="V168" i="15" s="1"/>
  <c r="U167" i="15"/>
  <c r="V167" i="15" s="1"/>
  <c r="U166" i="15"/>
  <c r="V166" i="15" s="1"/>
  <c r="U165" i="15"/>
  <c r="V165" i="15" s="1"/>
  <c r="U164" i="15"/>
  <c r="V164" i="15" s="1"/>
  <c r="U163" i="15"/>
  <c r="V163" i="15" s="1"/>
  <c r="U162" i="15"/>
  <c r="V162" i="15" s="1"/>
  <c r="U161" i="15"/>
  <c r="V161" i="15" s="1"/>
  <c r="U160" i="15"/>
  <c r="V160" i="15" s="1"/>
  <c r="U159" i="15"/>
  <c r="V159" i="15" s="1"/>
  <c r="U158" i="15"/>
  <c r="V158" i="15" s="1"/>
  <c r="U157" i="15"/>
  <c r="V157" i="15" s="1"/>
  <c r="U156" i="15"/>
  <c r="V156" i="15" s="1"/>
  <c r="U155" i="15"/>
  <c r="V155" i="15" s="1"/>
  <c r="U154" i="15"/>
  <c r="V154" i="15" s="1"/>
  <c r="U153" i="15"/>
  <c r="V153" i="15" s="1"/>
  <c r="U152" i="15"/>
  <c r="V152" i="15" s="1"/>
  <c r="U151" i="15"/>
  <c r="V151" i="15" s="1"/>
  <c r="U150" i="15"/>
  <c r="V150" i="15" s="1"/>
  <c r="U149" i="15"/>
  <c r="V149" i="15" s="1"/>
  <c r="U148" i="15"/>
  <c r="V148" i="15" s="1"/>
  <c r="U147" i="15"/>
  <c r="V147" i="15" s="1"/>
  <c r="U146" i="15"/>
  <c r="V146" i="15" s="1"/>
  <c r="U145" i="15"/>
  <c r="V145" i="15" s="1"/>
  <c r="U144" i="15"/>
  <c r="V144" i="15" s="1"/>
  <c r="U143" i="15"/>
  <c r="V143" i="15" s="1"/>
  <c r="U142" i="15"/>
  <c r="V142" i="15" s="1"/>
  <c r="U141" i="15"/>
  <c r="V141" i="15" s="1"/>
  <c r="U140" i="15"/>
  <c r="V140" i="15" s="1"/>
  <c r="U139" i="15"/>
  <c r="V139" i="15" s="1"/>
  <c r="U138" i="15"/>
  <c r="V138" i="15" s="1"/>
  <c r="U137" i="15"/>
  <c r="V137" i="15" s="1"/>
  <c r="U136" i="15"/>
  <c r="V136" i="15" s="1"/>
  <c r="U135" i="15"/>
  <c r="V135" i="15" s="1"/>
  <c r="U134" i="15"/>
  <c r="V134" i="15" s="1"/>
  <c r="U133" i="15"/>
  <c r="V133" i="15" s="1"/>
  <c r="U132" i="15"/>
  <c r="V132" i="15" s="1"/>
  <c r="U131" i="15"/>
  <c r="V131" i="15" s="1"/>
  <c r="U130" i="15"/>
  <c r="V130" i="15" s="1"/>
  <c r="U129" i="15"/>
  <c r="V129" i="15" s="1"/>
  <c r="U128" i="15"/>
  <c r="V128" i="15" s="1"/>
  <c r="U127" i="15"/>
  <c r="V127" i="15" s="1"/>
  <c r="U126" i="15"/>
  <c r="V126" i="15" s="1"/>
  <c r="U125" i="15"/>
  <c r="V125" i="15" s="1"/>
  <c r="U124" i="15"/>
  <c r="V124" i="15" s="1"/>
  <c r="U123" i="15"/>
  <c r="V123" i="15" s="1"/>
  <c r="U122" i="15"/>
  <c r="V122" i="15" s="1"/>
  <c r="U121" i="15"/>
  <c r="V121" i="15" s="1"/>
  <c r="U120" i="15"/>
  <c r="V120" i="15" s="1"/>
  <c r="U119" i="15"/>
  <c r="V119" i="15" s="1"/>
  <c r="U118" i="15"/>
  <c r="V118" i="15" s="1"/>
  <c r="U117" i="15"/>
  <c r="V117" i="15" s="1"/>
  <c r="U116" i="15"/>
  <c r="V116" i="15" s="1"/>
  <c r="U115" i="15"/>
  <c r="V115" i="15" s="1"/>
  <c r="U114" i="15"/>
  <c r="V114" i="15" s="1"/>
  <c r="U113" i="15"/>
  <c r="V113" i="15" s="1"/>
  <c r="U112" i="15"/>
  <c r="V112" i="15" s="1"/>
  <c r="U111" i="15"/>
  <c r="V111" i="15" s="1"/>
  <c r="U110" i="15"/>
  <c r="V110" i="15" s="1"/>
  <c r="U109" i="15"/>
  <c r="V109" i="15" s="1"/>
  <c r="U108" i="15"/>
  <c r="V108" i="15" s="1"/>
  <c r="U107" i="15"/>
  <c r="V107" i="15" s="1"/>
  <c r="U106" i="15"/>
  <c r="V106" i="15" s="1"/>
  <c r="U105" i="15"/>
  <c r="V105" i="15" s="1"/>
  <c r="U104" i="15"/>
  <c r="V104" i="15" s="1"/>
  <c r="U103" i="15"/>
  <c r="V103" i="15" s="1"/>
  <c r="U102" i="15"/>
  <c r="V102" i="15" s="1"/>
  <c r="U101" i="15"/>
  <c r="V101" i="15" s="1"/>
  <c r="U100" i="15"/>
  <c r="V100" i="15" s="1"/>
  <c r="U99" i="15"/>
  <c r="V99" i="15" s="1"/>
  <c r="U98" i="15"/>
  <c r="V98" i="15" s="1"/>
  <c r="U97" i="15"/>
  <c r="V97" i="15" s="1"/>
  <c r="U96" i="15"/>
  <c r="V96" i="15" s="1"/>
  <c r="U95" i="15"/>
  <c r="V95" i="15" s="1"/>
  <c r="U94" i="15"/>
  <c r="V94" i="15" s="1"/>
  <c r="U93" i="15"/>
  <c r="V93" i="15" s="1"/>
  <c r="U92" i="15"/>
  <c r="V92" i="15" s="1"/>
  <c r="U91" i="15"/>
  <c r="V91" i="15" s="1"/>
  <c r="U90" i="15"/>
  <c r="V90" i="15" s="1"/>
  <c r="U89" i="15"/>
  <c r="V89" i="15" s="1"/>
  <c r="U88" i="15"/>
  <c r="V88" i="15" s="1"/>
  <c r="U87" i="15"/>
  <c r="V87" i="15" s="1"/>
  <c r="U86" i="15"/>
  <c r="V86" i="15" s="1"/>
  <c r="U85" i="15"/>
  <c r="V85" i="15" s="1"/>
  <c r="U84" i="15"/>
  <c r="V84" i="15" s="1"/>
  <c r="U83" i="15"/>
  <c r="V83" i="15" s="1"/>
  <c r="U82" i="15"/>
  <c r="V82" i="15" s="1"/>
  <c r="U81" i="15"/>
  <c r="V81" i="15" s="1"/>
  <c r="U80" i="15"/>
  <c r="V80" i="15" s="1"/>
  <c r="U79" i="15"/>
  <c r="V79" i="15" s="1"/>
  <c r="U78" i="15"/>
  <c r="V78" i="15" s="1"/>
  <c r="U77" i="15"/>
  <c r="V77" i="15" s="1"/>
  <c r="U76" i="15"/>
  <c r="V76" i="15" s="1"/>
  <c r="U75" i="15"/>
  <c r="V75" i="15" s="1"/>
  <c r="U74" i="15"/>
  <c r="V74" i="15" s="1"/>
  <c r="U73" i="15"/>
  <c r="V73" i="15" s="1"/>
  <c r="U72" i="15"/>
  <c r="V72" i="15" s="1"/>
  <c r="U71" i="15"/>
  <c r="V71" i="15" s="1"/>
  <c r="U70" i="15"/>
  <c r="V70" i="15" s="1"/>
  <c r="U69" i="15"/>
  <c r="V69" i="15" s="1"/>
  <c r="U68" i="15"/>
  <c r="V68" i="15" s="1"/>
  <c r="U67" i="15"/>
  <c r="V67" i="15" s="1"/>
  <c r="U66" i="15"/>
  <c r="V66" i="15" s="1"/>
  <c r="U65" i="15"/>
  <c r="V65" i="15" s="1"/>
  <c r="U64" i="15"/>
  <c r="V64" i="15" s="1"/>
  <c r="U63" i="15"/>
  <c r="V63" i="15" s="1"/>
  <c r="U62" i="15"/>
  <c r="V62" i="15" s="1"/>
  <c r="U61" i="15"/>
  <c r="V61" i="15" s="1"/>
  <c r="U60" i="15"/>
  <c r="V60" i="15" s="1"/>
  <c r="U59" i="15"/>
  <c r="V59" i="15" s="1"/>
  <c r="U58" i="15"/>
  <c r="V58" i="15" s="1"/>
  <c r="U57" i="15"/>
  <c r="V57" i="15" s="1"/>
  <c r="U56" i="15"/>
  <c r="V56" i="15" s="1"/>
  <c r="U55" i="15"/>
  <c r="V55" i="15" s="1"/>
  <c r="U54" i="15"/>
  <c r="V54" i="15" s="1"/>
  <c r="U53" i="15"/>
  <c r="V53" i="15" s="1"/>
  <c r="U52" i="15"/>
  <c r="V52" i="15" s="1"/>
  <c r="U51" i="15"/>
  <c r="V51" i="15" s="1"/>
  <c r="U50" i="15"/>
  <c r="V50" i="15" s="1"/>
  <c r="U49" i="15"/>
  <c r="V49" i="15" s="1"/>
  <c r="U48" i="15"/>
  <c r="V48" i="15" s="1"/>
  <c r="U47" i="15"/>
  <c r="V47" i="15" s="1"/>
  <c r="U46" i="15"/>
  <c r="V46" i="15" s="1"/>
  <c r="U45" i="15"/>
  <c r="V45" i="15" s="1"/>
  <c r="U44" i="15"/>
  <c r="V44" i="15" s="1"/>
  <c r="U43" i="15"/>
  <c r="V43" i="15" s="1"/>
  <c r="U42" i="15"/>
  <c r="V42" i="15" s="1"/>
  <c r="U41" i="15"/>
  <c r="V41" i="15" s="1"/>
  <c r="U40" i="15"/>
  <c r="V40" i="15" s="1"/>
  <c r="U39" i="15"/>
  <c r="V39" i="15" s="1"/>
  <c r="U38" i="15"/>
  <c r="V38" i="15" s="1"/>
  <c r="U37" i="15"/>
  <c r="V37" i="15" s="1"/>
  <c r="U36" i="15"/>
  <c r="V36" i="15" s="1"/>
  <c r="U35" i="15"/>
  <c r="V35" i="15" s="1"/>
  <c r="U34" i="15"/>
  <c r="V34" i="15" s="1"/>
  <c r="U33" i="15"/>
  <c r="V33" i="15" s="1"/>
  <c r="U32" i="15"/>
  <c r="V32" i="15" s="1"/>
  <c r="U31" i="15"/>
  <c r="V31" i="15" s="1"/>
  <c r="U30" i="15"/>
  <c r="V30" i="15" s="1"/>
  <c r="U29" i="15"/>
  <c r="V29" i="15" s="1"/>
  <c r="U28" i="15"/>
  <c r="V28" i="15" s="1"/>
  <c r="U27" i="15"/>
  <c r="V27" i="15" s="1"/>
  <c r="U26" i="15"/>
  <c r="V26" i="15" s="1"/>
  <c r="U25" i="15"/>
  <c r="V25" i="15" s="1"/>
  <c r="U24" i="15"/>
  <c r="V24" i="15" s="1"/>
  <c r="U23" i="15"/>
  <c r="V23" i="15" s="1"/>
  <c r="U22" i="15"/>
  <c r="V22" i="15" s="1"/>
  <c r="U21" i="15"/>
  <c r="V21" i="15" s="1"/>
  <c r="U20" i="15"/>
  <c r="V20" i="15" s="1"/>
  <c r="U19" i="15"/>
  <c r="V19" i="15" s="1"/>
  <c r="U18" i="15"/>
  <c r="V18" i="15" s="1"/>
  <c r="U17" i="15"/>
  <c r="V17" i="15" s="1"/>
  <c r="U16" i="15"/>
  <c r="V16" i="15" s="1"/>
  <c r="U15" i="15"/>
  <c r="V15" i="15" s="1"/>
  <c r="U14" i="15"/>
  <c r="V14" i="15" s="1"/>
  <c r="U13" i="15"/>
  <c r="V13" i="15" s="1"/>
  <c r="U12" i="15"/>
  <c r="V12" i="15" s="1"/>
  <c r="U11" i="15"/>
  <c r="V11" i="15" s="1"/>
  <c r="U10" i="15"/>
  <c r="V10" i="15" s="1"/>
  <c r="U9" i="15"/>
  <c r="V9" i="15" s="1"/>
  <c r="U8" i="15"/>
  <c r="V8" i="15" s="1"/>
  <c r="U7" i="15"/>
  <c r="V7" i="15" s="1"/>
  <c r="U6" i="15"/>
  <c r="V6" i="15" s="1"/>
  <c r="U5" i="15"/>
  <c r="V5" i="15" s="1"/>
  <c r="U4" i="15"/>
  <c r="V4" i="15" s="1"/>
  <c r="U3" i="15"/>
  <c r="U2" i="15"/>
  <c r="AC6" i="17" l="1"/>
  <c r="AC8" i="17"/>
  <c r="AC7" i="17"/>
  <c r="Y8" i="15"/>
  <c r="Y10" i="15" s="1"/>
  <c r="Y6" i="15"/>
  <c r="V3" i="15"/>
  <c r="V2" i="15"/>
  <c r="AB7" i="16"/>
  <c r="AB6" i="16"/>
  <c r="AB8" i="16"/>
  <c r="Y9" i="15"/>
  <c r="Y7" i="15"/>
  <c r="AC9" i="17" l="1"/>
  <c r="AC10" i="17"/>
  <c r="Y19" i="15"/>
  <c r="Y18" i="15"/>
  <c r="Y17" i="15"/>
  <c r="AB10" i="16"/>
  <c r="AB9" i="16"/>
  <c r="V2" i="14"/>
  <c r="AD11" i="4"/>
  <c r="BG181" i="14" l="1"/>
  <c r="AN181" i="14"/>
  <c r="V181" i="14"/>
  <c r="BG180" i="14"/>
  <c r="AN180" i="14"/>
  <c r="V180" i="14"/>
  <c r="BG179" i="14"/>
  <c r="AN179" i="14"/>
  <c r="V179" i="14"/>
  <c r="BG178" i="14"/>
  <c r="AN178" i="14"/>
  <c r="V178" i="14"/>
  <c r="BG177" i="14"/>
  <c r="AN177" i="14"/>
  <c r="V177" i="14"/>
  <c r="BG176" i="14"/>
  <c r="AN176" i="14"/>
  <c r="V176" i="14"/>
  <c r="BG175" i="14"/>
  <c r="AN175" i="14"/>
  <c r="V175" i="14"/>
  <c r="BG174" i="14"/>
  <c r="AN174" i="14"/>
  <c r="V174" i="14"/>
  <c r="BG173" i="14"/>
  <c r="AN173" i="14"/>
  <c r="V173" i="14"/>
  <c r="BG172" i="14"/>
  <c r="AN172" i="14"/>
  <c r="V172" i="14"/>
  <c r="BG171" i="14"/>
  <c r="AN171" i="14"/>
  <c r="V171" i="14"/>
  <c r="BG170" i="14"/>
  <c r="AN170" i="14"/>
  <c r="V170" i="14"/>
  <c r="BG169" i="14"/>
  <c r="AN169" i="14"/>
  <c r="V169" i="14"/>
  <c r="BG168" i="14"/>
  <c r="AN168" i="14"/>
  <c r="V168" i="14"/>
  <c r="BG167" i="14"/>
  <c r="AN167" i="14"/>
  <c r="V167" i="14"/>
  <c r="BG166" i="14"/>
  <c r="AN166" i="14"/>
  <c r="V166" i="14"/>
  <c r="BG165" i="14"/>
  <c r="AN165" i="14"/>
  <c r="V165" i="14"/>
  <c r="BG164" i="14"/>
  <c r="AN164" i="14"/>
  <c r="V164" i="14"/>
  <c r="BG163" i="14"/>
  <c r="AN163" i="14"/>
  <c r="V163" i="14"/>
  <c r="BG162" i="14"/>
  <c r="AN162" i="14"/>
  <c r="V162" i="14"/>
  <c r="BG161" i="14"/>
  <c r="AN161" i="14"/>
  <c r="V161" i="14"/>
  <c r="BG160" i="14"/>
  <c r="AN160" i="14"/>
  <c r="V160" i="14"/>
  <c r="BG159" i="14"/>
  <c r="AN159" i="14"/>
  <c r="V159" i="14"/>
  <c r="BG158" i="14"/>
  <c r="AN158" i="14"/>
  <c r="V158" i="14"/>
  <c r="BG157" i="14"/>
  <c r="AN157" i="14"/>
  <c r="V157" i="14"/>
  <c r="BG156" i="14"/>
  <c r="AN156" i="14"/>
  <c r="V156" i="14"/>
  <c r="BG155" i="14"/>
  <c r="AN155" i="14"/>
  <c r="V155" i="14"/>
  <c r="BG154" i="14"/>
  <c r="AN154" i="14"/>
  <c r="V154" i="14"/>
  <c r="BG153" i="14"/>
  <c r="AN153" i="14"/>
  <c r="V153" i="14"/>
  <c r="BG152" i="14"/>
  <c r="AN152" i="14"/>
  <c r="V152" i="14"/>
  <c r="BG151" i="14"/>
  <c r="AN151" i="14"/>
  <c r="V151" i="14"/>
  <c r="BG150" i="14"/>
  <c r="AN150" i="14"/>
  <c r="V150" i="14"/>
  <c r="BG149" i="14"/>
  <c r="AN149" i="14"/>
  <c r="V149" i="14"/>
  <c r="BG148" i="14"/>
  <c r="AN148" i="14"/>
  <c r="V148" i="14"/>
  <c r="BG147" i="14"/>
  <c r="AN147" i="14"/>
  <c r="V147" i="14"/>
  <c r="BG146" i="14"/>
  <c r="AN146" i="14"/>
  <c r="V146" i="14"/>
  <c r="BG145" i="14"/>
  <c r="AN145" i="14"/>
  <c r="V145" i="14"/>
  <c r="BG144" i="14"/>
  <c r="AN144" i="14"/>
  <c r="V144" i="14"/>
  <c r="BG143" i="14"/>
  <c r="AN143" i="14"/>
  <c r="V143" i="14"/>
  <c r="BG142" i="14"/>
  <c r="AN142" i="14"/>
  <c r="V142" i="14"/>
  <c r="BG141" i="14"/>
  <c r="AN141" i="14"/>
  <c r="V141" i="14"/>
  <c r="BG140" i="14"/>
  <c r="AN140" i="14"/>
  <c r="V140" i="14"/>
  <c r="BG139" i="14"/>
  <c r="AN139" i="14"/>
  <c r="V139" i="14"/>
  <c r="BG138" i="14"/>
  <c r="AN138" i="14"/>
  <c r="V138" i="14"/>
  <c r="BG137" i="14"/>
  <c r="AN137" i="14"/>
  <c r="V137" i="14"/>
  <c r="BG136" i="14"/>
  <c r="AN136" i="14"/>
  <c r="V136" i="14"/>
  <c r="BG135" i="14"/>
  <c r="AN135" i="14"/>
  <c r="V135" i="14"/>
  <c r="BG134" i="14"/>
  <c r="AN134" i="14"/>
  <c r="V134" i="14"/>
  <c r="BG133" i="14"/>
  <c r="AN133" i="14"/>
  <c r="V133" i="14"/>
  <c r="BG132" i="14"/>
  <c r="AN132" i="14"/>
  <c r="V132" i="14"/>
  <c r="BG131" i="14"/>
  <c r="AN131" i="14"/>
  <c r="V131" i="14"/>
  <c r="BG130" i="14"/>
  <c r="AN130" i="14"/>
  <c r="V130" i="14"/>
  <c r="BG129" i="14"/>
  <c r="AN129" i="14"/>
  <c r="V129" i="14"/>
  <c r="BG128" i="14"/>
  <c r="AN128" i="14"/>
  <c r="V128" i="14"/>
  <c r="BG127" i="14"/>
  <c r="AN127" i="14"/>
  <c r="V127" i="14"/>
  <c r="BG126" i="14"/>
  <c r="AN126" i="14"/>
  <c r="V126" i="14"/>
  <c r="BG125" i="14"/>
  <c r="AN125" i="14"/>
  <c r="V125" i="14"/>
  <c r="BG124" i="14"/>
  <c r="AN124" i="14"/>
  <c r="V124" i="14"/>
  <c r="BG123" i="14"/>
  <c r="AN123" i="14"/>
  <c r="V123" i="14"/>
  <c r="BG122" i="14"/>
  <c r="AN122" i="14"/>
  <c r="V122" i="14"/>
  <c r="BG121" i="14"/>
  <c r="AN121" i="14"/>
  <c r="V121" i="14"/>
  <c r="BG120" i="14"/>
  <c r="AN120" i="14"/>
  <c r="V120" i="14"/>
  <c r="BG119" i="14"/>
  <c r="AN119" i="14"/>
  <c r="V119" i="14"/>
  <c r="BG118" i="14"/>
  <c r="AN118" i="14"/>
  <c r="V118" i="14"/>
  <c r="BG117" i="14"/>
  <c r="AN117" i="14"/>
  <c r="V117" i="14"/>
  <c r="BG116" i="14"/>
  <c r="AN116" i="14"/>
  <c r="V116" i="14"/>
  <c r="BG115" i="14"/>
  <c r="AN115" i="14"/>
  <c r="V115" i="14"/>
  <c r="BG114" i="14"/>
  <c r="AN114" i="14"/>
  <c r="V114" i="14"/>
  <c r="BG113" i="14"/>
  <c r="AN113" i="14"/>
  <c r="V113" i="14"/>
  <c r="BG112" i="14"/>
  <c r="AN112" i="14"/>
  <c r="V112" i="14"/>
  <c r="BG111" i="14"/>
  <c r="AN111" i="14"/>
  <c r="V111" i="14"/>
  <c r="BG110" i="14"/>
  <c r="AN110" i="14"/>
  <c r="V110" i="14"/>
  <c r="BG109" i="14"/>
  <c r="AN109" i="14"/>
  <c r="V109" i="14"/>
  <c r="BG108" i="14"/>
  <c r="AN108" i="14"/>
  <c r="V108" i="14"/>
  <c r="BG107" i="14"/>
  <c r="AN107" i="14"/>
  <c r="V107" i="14"/>
  <c r="BG106" i="14"/>
  <c r="AN106" i="14"/>
  <c r="V106" i="14"/>
  <c r="BG105" i="14"/>
  <c r="AN105" i="14"/>
  <c r="V105" i="14"/>
  <c r="BG104" i="14"/>
  <c r="AN104" i="14"/>
  <c r="V104" i="14"/>
  <c r="BG103" i="14"/>
  <c r="AN103" i="14"/>
  <c r="V103" i="14"/>
  <c r="BG102" i="14"/>
  <c r="AN102" i="14"/>
  <c r="V102" i="14"/>
  <c r="BG101" i="14"/>
  <c r="AN101" i="14"/>
  <c r="V101" i="14"/>
  <c r="BG100" i="14"/>
  <c r="AN100" i="14"/>
  <c r="V100" i="14"/>
  <c r="BG99" i="14"/>
  <c r="AN99" i="14"/>
  <c r="V99" i="14"/>
  <c r="BG98" i="14"/>
  <c r="AN98" i="14"/>
  <c r="V98" i="14"/>
  <c r="BG97" i="14"/>
  <c r="AN97" i="14"/>
  <c r="V97" i="14"/>
  <c r="BG96" i="14"/>
  <c r="AN96" i="14"/>
  <c r="V96" i="14"/>
  <c r="BG95" i="14"/>
  <c r="AN95" i="14"/>
  <c r="V95" i="14"/>
  <c r="BG94" i="14"/>
  <c r="AN94" i="14"/>
  <c r="V94" i="14"/>
  <c r="BG93" i="14"/>
  <c r="AN93" i="14"/>
  <c r="V93" i="14"/>
  <c r="BG92" i="14"/>
  <c r="AN92" i="14"/>
  <c r="V92" i="14"/>
  <c r="BG91" i="14"/>
  <c r="AN91" i="14"/>
  <c r="V91" i="14"/>
  <c r="BG90" i="14"/>
  <c r="AN90" i="14"/>
  <c r="V90" i="14"/>
  <c r="BG89" i="14"/>
  <c r="AN89" i="14"/>
  <c r="V89" i="14"/>
  <c r="BG88" i="14"/>
  <c r="AN88" i="14"/>
  <c r="V88" i="14"/>
  <c r="BG87" i="14"/>
  <c r="AN87" i="14"/>
  <c r="V87" i="14"/>
  <c r="BG86" i="14"/>
  <c r="AN86" i="14"/>
  <c r="V86" i="14"/>
  <c r="BG85" i="14"/>
  <c r="AN85" i="14"/>
  <c r="V85" i="14"/>
  <c r="BG84" i="14"/>
  <c r="AN84" i="14"/>
  <c r="V84" i="14"/>
  <c r="BG83" i="14"/>
  <c r="AN83" i="14"/>
  <c r="V83" i="14"/>
  <c r="BG82" i="14"/>
  <c r="AN82" i="14"/>
  <c r="V82" i="14"/>
  <c r="BG81" i="14"/>
  <c r="AN81" i="14"/>
  <c r="V81" i="14"/>
  <c r="BG80" i="14"/>
  <c r="AN80" i="14"/>
  <c r="V80" i="14"/>
  <c r="BG79" i="14"/>
  <c r="AN79" i="14"/>
  <c r="V79" i="14"/>
  <c r="BG78" i="14"/>
  <c r="AN78" i="14"/>
  <c r="V78" i="14"/>
  <c r="BG77" i="14"/>
  <c r="AN77" i="14"/>
  <c r="V77" i="14"/>
  <c r="BG76" i="14"/>
  <c r="AN76" i="14"/>
  <c r="V76" i="14"/>
  <c r="BG75" i="14"/>
  <c r="AN75" i="14"/>
  <c r="V75" i="14"/>
  <c r="BG74" i="14"/>
  <c r="AN74" i="14"/>
  <c r="V74" i="14"/>
  <c r="BG73" i="14"/>
  <c r="AN73" i="14"/>
  <c r="V73" i="14"/>
  <c r="BG72" i="14"/>
  <c r="AN72" i="14"/>
  <c r="V72" i="14"/>
  <c r="BG71" i="14"/>
  <c r="AN71" i="14"/>
  <c r="V71" i="14"/>
  <c r="BG70" i="14"/>
  <c r="AN70" i="14"/>
  <c r="V70" i="14"/>
  <c r="BG69" i="14"/>
  <c r="AN69" i="14"/>
  <c r="V69" i="14"/>
  <c r="BG68" i="14"/>
  <c r="AN68" i="14"/>
  <c r="V68" i="14"/>
  <c r="BG67" i="14"/>
  <c r="AN67" i="14"/>
  <c r="V67" i="14"/>
  <c r="BG66" i="14"/>
  <c r="AN66" i="14"/>
  <c r="V66" i="14"/>
  <c r="BG65" i="14"/>
  <c r="AN65" i="14"/>
  <c r="V65" i="14"/>
  <c r="BG64" i="14"/>
  <c r="AN64" i="14"/>
  <c r="V64" i="14"/>
  <c r="BG63" i="14"/>
  <c r="AN63" i="14"/>
  <c r="V63" i="14"/>
  <c r="BG62" i="14"/>
  <c r="AN62" i="14"/>
  <c r="V62" i="14"/>
  <c r="BG61" i="14"/>
  <c r="AN61" i="14"/>
  <c r="V61" i="14"/>
  <c r="BG60" i="14"/>
  <c r="AN60" i="14"/>
  <c r="V60" i="14"/>
  <c r="BG59" i="14"/>
  <c r="AN59" i="14"/>
  <c r="V59" i="14"/>
  <c r="BG58" i="14"/>
  <c r="AN58" i="14"/>
  <c r="V58" i="14"/>
  <c r="BG57" i="14"/>
  <c r="AN57" i="14"/>
  <c r="V57" i="14"/>
  <c r="BG56" i="14"/>
  <c r="AN56" i="14"/>
  <c r="V56" i="14"/>
  <c r="BG55" i="14"/>
  <c r="AN55" i="14"/>
  <c r="V55" i="14"/>
  <c r="BG54" i="14"/>
  <c r="AN54" i="14"/>
  <c r="V54" i="14"/>
  <c r="BG53" i="14"/>
  <c r="AN53" i="14"/>
  <c r="V53" i="14"/>
  <c r="BG52" i="14"/>
  <c r="AN52" i="14"/>
  <c r="V52" i="14"/>
  <c r="BG51" i="14"/>
  <c r="AN51" i="14"/>
  <c r="V51" i="14"/>
  <c r="BG50" i="14"/>
  <c r="AN50" i="14"/>
  <c r="V50" i="14"/>
  <c r="BG49" i="14"/>
  <c r="AN49" i="14"/>
  <c r="V49" i="14"/>
  <c r="BG48" i="14"/>
  <c r="AN48" i="14"/>
  <c r="V48" i="14"/>
  <c r="BG47" i="14"/>
  <c r="AN47" i="14"/>
  <c r="V47" i="14"/>
  <c r="BG46" i="14"/>
  <c r="AN46" i="14"/>
  <c r="V46" i="14"/>
  <c r="BG45" i="14"/>
  <c r="AN45" i="14"/>
  <c r="V45" i="14"/>
  <c r="BG44" i="14"/>
  <c r="AN44" i="14"/>
  <c r="V44" i="14"/>
  <c r="BG43" i="14"/>
  <c r="AN43" i="14"/>
  <c r="V43" i="14"/>
  <c r="BG42" i="14"/>
  <c r="AN42" i="14"/>
  <c r="V42" i="14"/>
  <c r="BG41" i="14"/>
  <c r="AN41" i="14"/>
  <c r="V41" i="14"/>
  <c r="BG40" i="14"/>
  <c r="AN40" i="14"/>
  <c r="V40" i="14"/>
  <c r="BG39" i="14"/>
  <c r="AN39" i="14"/>
  <c r="V39" i="14"/>
  <c r="BG38" i="14"/>
  <c r="AN38" i="14"/>
  <c r="V38" i="14"/>
  <c r="BG37" i="14"/>
  <c r="AN37" i="14"/>
  <c r="V37" i="14"/>
  <c r="BG36" i="14"/>
  <c r="AN36" i="14"/>
  <c r="V36" i="14"/>
  <c r="BG35" i="14"/>
  <c r="AN35" i="14"/>
  <c r="V35" i="14"/>
  <c r="BG34" i="14"/>
  <c r="AN34" i="14"/>
  <c r="V34" i="14"/>
  <c r="BG33" i="14"/>
  <c r="AN33" i="14"/>
  <c r="V33" i="14"/>
  <c r="BG32" i="14"/>
  <c r="AN32" i="14"/>
  <c r="V32" i="14"/>
  <c r="BG31" i="14"/>
  <c r="AN31" i="14"/>
  <c r="V31" i="14"/>
  <c r="BG30" i="14"/>
  <c r="AN30" i="14"/>
  <c r="V30" i="14"/>
  <c r="BG29" i="14"/>
  <c r="AN29" i="14"/>
  <c r="V29" i="14"/>
  <c r="BG28" i="14"/>
  <c r="AN28" i="14"/>
  <c r="V28" i="14"/>
  <c r="BG27" i="14"/>
  <c r="AN27" i="14"/>
  <c r="V27" i="14"/>
  <c r="BG26" i="14"/>
  <c r="AN26" i="14"/>
  <c r="V26" i="14"/>
  <c r="BG25" i="14"/>
  <c r="AN25" i="14"/>
  <c r="V25" i="14"/>
  <c r="BG24" i="14"/>
  <c r="AN24" i="14"/>
  <c r="V24" i="14"/>
  <c r="BG23" i="14"/>
  <c r="AN23" i="14"/>
  <c r="V23" i="14"/>
  <c r="BG22" i="14"/>
  <c r="AN22" i="14"/>
  <c r="V22" i="14"/>
  <c r="BG21" i="14"/>
  <c r="AN21" i="14"/>
  <c r="V21" i="14"/>
  <c r="BG20" i="14"/>
  <c r="AN20" i="14"/>
  <c r="V20" i="14"/>
  <c r="BG19" i="14"/>
  <c r="AN19" i="14"/>
  <c r="V19" i="14"/>
  <c r="BG18" i="14"/>
  <c r="AN18" i="14"/>
  <c r="V18" i="14"/>
  <c r="BG17" i="14"/>
  <c r="AN17" i="14"/>
  <c r="V17" i="14"/>
  <c r="BG16" i="14"/>
  <c r="AN16" i="14"/>
  <c r="V16" i="14"/>
  <c r="BG15" i="14"/>
  <c r="AN15" i="14"/>
  <c r="V15" i="14"/>
  <c r="BG14" i="14"/>
  <c r="AN14" i="14"/>
  <c r="V14" i="14"/>
  <c r="BG13" i="14"/>
  <c r="AN13" i="14"/>
  <c r="V13" i="14"/>
  <c r="BG12" i="14"/>
  <c r="AN12" i="14"/>
  <c r="V12" i="14"/>
  <c r="BG11" i="14"/>
  <c r="AN11" i="14"/>
  <c r="V11" i="14"/>
  <c r="BG10" i="14"/>
  <c r="AN10" i="14"/>
  <c r="V10" i="14"/>
  <c r="BG9" i="14"/>
  <c r="AN9" i="14"/>
  <c r="V9" i="14"/>
  <c r="BG8" i="14"/>
  <c r="AN8" i="14"/>
  <c r="V8" i="14"/>
  <c r="BG7" i="14"/>
  <c r="AN7" i="14"/>
  <c r="V7" i="14"/>
  <c r="BG6" i="14"/>
  <c r="AN6" i="14"/>
  <c r="V6" i="14"/>
  <c r="BG5" i="14"/>
  <c r="AN5" i="14"/>
  <c r="V5" i="14"/>
  <c r="BG4" i="14"/>
  <c r="AN4" i="14"/>
  <c r="V4" i="14"/>
  <c r="BG3" i="14"/>
  <c r="AN3" i="14"/>
  <c r="V3" i="14"/>
  <c r="BG2" i="14"/>
  <c r="AN2" i="14"/>
  <c r="AA3" i="4" l="1"/>
  <c r="AA4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3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58" i="4"/>
  <c r="AA59" i="4"/>
  <c r="AA60" i="4"/>
  <c r="AA61" i="4"/>
  <c r="AA2" i="4"/>
  <c r="AD15" i="4"/>
  <c r="AD14" i="4"/>
  <c r="AD13" i="4"/>
  <c r="AD12" i="4"/>
  <c r="Z12" i="4" l="1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3" i="4"/>
  <c r="Z4" i="4"/>
  <c r="Z5" i="4"/>
  <c r="Z6" i="4"/>
  <c r="Z7" i="4"/>
  <c r="Z8" i="4"/>
  <c r="Z9" i="4"/>
  <c r="Z10" i="4"/>
  <c r="Z11" i="4"/>
  <c r="Z2" i="4"/>
  <c r="AA39" i="3"/>
  <c r="AB39" i="3" s="1"/>
  <c r="AA40" i="3"/>
  <c r="AB40" i="3" s="1"/>
  <c r="AA41" i="3"/>
  <c r="AB41" i="3" s="1"/>
  <c r="AA42" i="3"/>
  <c r="AB42" i="3" s="1"/>
  <c r="AA43" i="3"/>
  <c r="AB43" i="3" s="1"/>
  <c r="AA44" i="3"/>
  <c r="AB44" i="3" s="1"/>
  <c r="AA45" i="3"/>
  <c r="AB45" i="3" s="1"/>
  <c r="AA46" i="3"/>
  <c r="AB46" i="3" s="1"/>
  <c r="AA47" i="3"/>
  <c r="AB47" i="3" s="1"/>
  <c r="AA48" i="3"/>
  <c r="AB48" i="3" s="1"/>
  <c r="AA49" i="3"/>
  <c r="AB49" i="3" s="1"/>
  <c r="AA50" i="3"/>
  <c r="AB50" i="3" s="1"/>
  <c r="AA51" i="3"/>
  <c r="AB51" i="3" s="1"/>
  <c r="AA52" i="3"/>
  <c r="AB52" i="3" s="1"/>
  <c r="AA53" i="3"/>
  <c r="AB53" i="3" s="1"/>
  <c r="AA54" i="3"/>
  <c r="AB54" i="3" s="1"/>
  <c r="AA55" i="3"/>
  <c r="AB55" i="3" s="1"/>
  <c r="AA56" i="3"/>
  <c r="AB56" i="3" s="1"/>
  <c r="AA57" i="3"/>
  <c r="AB57" i="3" s="1"/>
  <c r="AA58" i="3"/>
  <c r="AB58" i="3" s="1"/>
  <c r="AA59" i="3"/>
  <c r="AB59" i="3" s="1"/>
  <c r="AA60" i="3"/>
  <c r="AB60" i="3" s="1"/>
  <c r="AA61" i="3"/>
  <c r="AB61" i="3" s="1"/>
  <c r="AA3" i="3"/>
  <c r="AB3" i="3" s="1"/>
  <c r="AA4" i="3"/>
  <c r="AB4" i="3" s="1"/>
  <c r="AA5" i="3"/>
  <c r="AB5" i="3" s="1"/>
  <c r="AA6" i="3"/>
  <c r="AB6" i="3" s="1"/>
  <c r="AA7" i="3"/>
  <c r="AB7" i="3" s="1"/>
  <c r="AA8" i="3"/>
  <c r="AB8" i="3" s="1"/>
  <c r="AA9" i="3"/>
  <c r="AB9" i="3" s="1"/>
  <c r="AA10" i="3"/>
  <c r="AB10" i="3" s="1"/>
  <c r="AA11" i="3"/>
  <c r="AB11" i="3" s="1"/>
  <c r="AA12" i="3"/>
  <c r="AB12" i="3" s="1"/>
  <c r="AA13" i="3"/>
  <c r="AB13" i="3" s="1"/>
  <c r="AA14" i="3"/>
  <c r="AB14" i="3" s="1"/>
  <c r="AA15" i="3"/>
  <c r="AB15" i="3" s="1"/>
  <c r="AA16" i="3"/>
  <c r="AB16" i="3" s="1"/>
  <c r="AA17" i="3"/>
  <c r="AB17" i="3" s="1"/>
  <c r="AA18" i="3"/>
  <c r="AB18" i="3" s="1"/>
  <c r="AA19" i="3"/>
  <c r="AB19" i="3" s="1"/>
  <c r="AA20" i="3"/>
  <c r="AB20" i="3" s="1"/>
  <c r="AA21" i="3"/>
  <c r="AB21" i="3" s="1"/>
  <c r="AA22" i="3"/>
  <c r="AB22" i="3" s="1"/>
  <c r="AA23" i="3"/>
  <c r="AB23" i="3" s="1"/>
  <c r="AA24" i="3"/>
  <c r="AB24" i="3" s="1"/>
  <c r="AA25" i="3"/>
  <c r="AB25" i="3" s="1"/>
  <c r="AA26" i="3"/>
  <c r="AB26" i="3" s="1"/>
  <c r="AA27" i="3"/>
  <c r="AB27" i="3" s="1"/>
  <c r="AA28" i="3"/>
  <c r="AB28" i="3" s="1"/>
  <c r="AA29" i="3"/>
  <c r="AB29" i="3" s="1"/>
  <c r="AA30" i="3"/>
  <c r="AB30" i="3" s="1"/>
  <c r="AA31" i="3"/>
  <c r="AB31" i="3" s="1"/>
  <c r="AA32" i="3"/>
  <c r="AB32" i="3" s="1"/>
  <c r="AA33" i="3"/>
  <c r="AB33" i="3" s="1"/>
  <c r="AA34" i="3"/>
  <c r="AB34" i="3" s="1"/>
  <c r="AA35" i="3"/>
  <c r="AB35" i="3" s="1"/>
  <c r="AA36" i="3"/>
  <c r="AB36" i="3" s="1"/>
  <c r="AA37" i="3"/>
  <c r="AB37" i="3" s="1"/>
  <c r="AA38" i="3"/>
  <c r="AB38" i="3" s="1"/>
  <c r="AA2" i="3"/>
  <c r="AB2" i="3" l="1"/>
  <c r="AE11" i="3"/>
  <c r="AE9" i="3"/>
  <c r="AE10" i="3"/>
  <c r="U3" i="2"/>
  <c r="V3" i="2" s="1"/>
  <c r="U4" i="2"/>
  <c r="V4" i="2" s="1"/>
  <c r="U5" i="2"/>
  <c r="V5" i="2" s="1"/>
  <c r="U6" i="2"/>
  <c r="V6" i="2" s="1"/>
  <c r="U7" i="2"/>
  <c r="V7" i="2" s="1"/>
  <c r="U8" i="2"/>
  <c r="V8" i="2" s="1"/>
  <c r="U9" i="2"/>
  <c r="V9" i="2" s="1"/>
  <c r="U10" i="2"/>
  <c r="V10" i="2" s="1"/>
  <c r="U11" i="2"/>
  <c r="V11" i="2" s="1"/>
  <c r="U12" i="2"/>
  <c r="V12" i="2" s="1"/>
  <c r="U13" i="2"/>
  <c r="V13" i="2" s="1"/>
  <c r="U14" i="2"/>
  <c r="V14" i="2" s="1"/>
  <c r="U15" i="2"/>
  <c r="V15" i="2" s="1"/>
  <c r="U16" i="2"/>
  <c r="V16" i="2" s="1"/>
  <c r="U17" i="2"/>
  <c r="V17" i="2" s="1"/>
  <c r="U18" i="2"/>
  <c r="V18" i="2" s="1"/>
  <c r="U19" i="2"/>
  <c r="V19" i="2" s="1"/>
  <c r="U20" i="2"/>
  <c r="V20" i="2" s="1"/>
  <c r="U21" i="2"/>
  <c r="V21" i="2" s="1"/>
  <c r="U22" i="2"/>
  <c r="V22" i="2" s="1"/>
  <c r="U23" i="2"/>
  <c r="V23" i="2" s="1"/>
  <c r="U24" i="2"/>
  <c r="V24" i="2" s="1"/>
  <c r="U25" i="2"/>
  <c r="V25" i="2" s="1"/>
  <c r="U26" i="2"/>
  <c r="V26" i="2" s="1"/>
  <c r="U27" i="2"/>
  <c r="V27" i="2" s="1"/>
  <c r="U28" i="2"/>
  <c r="V28" i="2" s="1"/>
  <c r="U29" i="2"/>
  <c r="V29" i="2" s="1"/>
  <c r="U30" i="2"/>
  <c r="V30" i="2" s="1"/>
  <c r="U31" i="2"/>
  <c r="V31" i="2" s="1"/>
  <c r="U32" i="2"/>
  <c r="V32" i="2" s="1"/>
  <c r="U33" i="2"/>
  <c r="V33" i="2" s="1"/>
  <c r="U34" i="2"/>
  <c r="V34" i="2" s="1"/>
  <c r="U35" i="2"/>
  <c r="V35" i="2" s="1"/>
  <c r="U36" i="2"/>
  <c r="V36" i="2" s="1"/>
  <c r="U37" i="2"/>
  <c r="V37" i="2" s="1"/>
  <c r="U38" i="2"/>
  <c r="V38" i="2" s="1"/>
  <c r="U39" i="2"/>
  <c r="V39" i="2" s="1"/>
  <c r="U40" i="2"/>
  <c r="V40" i="2" s="1"/>
  <c r="U41" i="2"/>
  <c r="V41" i="2" s="1"/>
  <c r="U42" i="2"/>
  <c r="V42" i="2" s="1"/>
  <c r="U43" i="2"/>
  <c r="V43" i="2" s="1"/>
  <c r="U44" i="2"/>
  <c r="V44" i="2" s="1"/>
  <c r="U45" i="2"/>
  <c r="V45" i="2" s="1"/>
  <c r="U46" i="2"/>
  <c r="V46" i="2" s="1"/>
  <c r="U47" i="2"/>
  <c r="V47" i="2" s="1"/>
  <c r="U48" i="2"/>
  <c r="V48" i="2" s="1"/>
  <c r="U49" i="2"/>
  <c r="V49" i="2" s="1"/>
  <c r="U50" i="2"/>
  <c r="V50" i="2" s="1"/>
  <c r="U51" i="2"/>
  <c r="V51" i="2" s="1"/>
  <c r="U52" i="2"/>
  <c r="V52" i="2" s="1"/>
  <c r="U53" i="2"/>
  <c r="V53" i="2" s="1"/>
  <c r="U54" i="2"/>
  <c r="V54" i="2" s="1"/>
  <c r="U55" i="2"/>
  <c r="V55" i="2" s="1"/>
  <c r="U56" i="2"/>
  <c r="V56" i="2" s="1"/>
  <c r="U57" i="2"/>
  <c r="V57" i="2" s="1"/>
  <c r="U58" i="2"/>
  <c r="V58" i="2" s="1"/>
  <c r="U59" i="2"/>
  <c r="V59" i="2" s="1"/>
  <c r="U60" i="2"/>
  <c r="V60" i="2" s="1"/>
  <c r="U61" i="2"/>
  <c r="V61" i="2" s="1"/>
  <c r="U2" i="2"/>
  <c r="AE13" i="3" l="1"/>
  <c r="AE12" i="3"/>
  <c r="V2" i="2"/>
  <c r="Y11" i="2"/>
  <c r="Y10" i="2"/>
  <c r="Y9" i="2"/>
  <c r="Y13" i="2" l="1"/>
  <c r="Y12" i="2"/>
</calcChain>
</file>

<file path=xl/sharedStrings.xml><?xml version="1.0" encoding="utf-8"?>
<sst xmlns="http://schemas.openxmlformats.org/spreadsheetml/2006/main" count="8105" uniqueCount="758">
  <si>
    <t>Cap waktu</t>
  </si>
  <si>
    <t>Isilah pernyataan singkat dibawah ini terlebih dahulu sebelum mengisi kuesioner</t>
  </si>
  <si>
    <t>Nama lengkap</t>
  </si>
  <si>
    <t xml:space="preserve">Jenis Kelamin </t>
  </si>
  <si>
    <t xml:space="preserve">Prodi (program studi) </t>
  </si>
  <si>
    <t xml:space="preserve">Aktif Organisasi </t>
  </si>
  <si>
    <t xml:space="preserve">Semester </t>
  </si>
  <si>
    <t>2025/11/06 12:30:10 AM GMT+7</t>
  </si>
  <si>
    <t>Saya bersedia berpartisipasi dalam mengisi kuesioner ini</t>
  </si>
  <si>
    <t>D</t>
  </si>
  <si>
    <t>Perempuan</t>
  </si>
  <si>
    <t>Psikologi</t>
  </si>
  <si>
    <t>HIMA PSIKOLOGI</t>
  </si>
  <si>
    <t>Semester 7</t>
  </si>
  <si>
    <t>2025/11/06 11:20:25 AM GMT+7</t>
  </si>
  <si>
    <t>vandana</t>
  </si>
  <si>
    <t>psikologi</t>
  </si>
  <si>
    <t>IMM</t>
  </si>
  <si>
    <t>2025/11/06 1:17:10 PM GMT+7</t>
  </si>
  <si>
    <t xml:space="preserve">RENI YOLANDA ROCHMAWATI </t>
  </si>
  <si>
    <t xml:space="preserve">PSIKOLOGI </t>
  </si>
  <si>
    <t>Semester 5</t>
  </si>
  <si>
    <t>2025/11/06 1:48:39 PM GMT+7</t>
  </si>
  <si>
    <t xml:space="preserve">Nazar Febrianto </t>
  </si>
  <si>
    <t>Laki-laki</t>
  </si>
  <si>
    <t xml:space="preserve">Psikologi </t>
  </si>
  <si>
    <t>Semester 3</t>
  </si>
  <si>
    <t>2025/11/06 2:00:22 PM GMT+7</t>
  </si>
  <si>
    <t>Annisya Zahrotul Husna</t>
  </si>
  <si>
    <t>PSIKOLOGI</t>
  </si>
  <si>
    <t>2025/11/06 2:03:45 PM GMT+7</t>
  </si>
  <si>
    <t>Langhardika Setiapati</t>
  </si>
  <si>
    <t>2025/11/06 3:10:02 PM GMT+7</t>
  </si>
  <si>
    <t>Nur Wicaksono</t>
  </si>
  <si>
    <t>2025/11/06 3:41:55 PM GMT+7</t>
  </si>
  <si>
    <t xml:space="preserve">Ulfiyah Wayan Ningrum </t>
  </si>
  <si>
    <t>2025/11/06 4:01:36 PM GMT+7</t>
  </si>
  <si>
    <t>melysa</t>
  </si>
  <si>
    <t>2025/11/06 6:35:50 PM GMT+7</t>
  </si>
  <si>
    <t>Tasya</t>
  </si>
  <si>
    <t>2025/11/06 8:53:02 PM GMT+7</t>
  </si>
  <si>
    <t>Eka putri agustina</t>
  </si>
  <si>
    <t>2025/11/07 11:51:32 AM GMT+7</t>
  </si>
  <si>
    <t>Shevia</t>
  </si>
  <si>
    <t>2025/11/07 2:17:46 PM GMT+7</t>
  </si>
  <si>
    <t>dewa fransisko</t>
  </si>
  <si>
    <t>PENDIDIKAN IPA</t>
  </si>
  <si>
    <t>HIMA PENDIDIKAN IPA</t>
  </si>
  <si>
    <t>2025/11/07 2:19:31 PM GMT+7</t>
  </si>
  <si>
    <t>orlando juan</t>
  </si>
  <si>
    <t>2025/11/07 2:21:18 PM GMT+7</t>
  </si>
  <si>
    <t>jelita fonddy</t>
  </si>
  <si>
    <t>PGSD</t>
  </si>
  <si>
    <t>HIMA PGSD</t>
  </si>
  <si>
    <t>2025/11/07 2:23:01 PM GMT+7</t>
  </si>
  <si>
    <t>hanyia sari</t>
  </si>
  <si>
    <t>2025/11/07 2:25:00 PM GMT+7</t>
  </si>
  <si>
    <t>ginata sifa</t>
  </si>
  <si>
    <t>2025/11/07 3:15:09 PM GMT+7</t>
  </si>
  <si>
    <t xml:space="preserve">abigail elowen </t>
  </si>
  <si>
    <t>PBI</t>
  </si>
  <si>
    <t>HIMA PBI</t>
  </si>
  <si>
    <t>2025/11/07 3:18:32 PM GMT+7</t>
  </si>
  <si>
    <t xml:space="preserve">Adiva Salma Renjani </t>
  </si>
  <si>
    <t>BEM FPIP</t>
  </si>
  <si>
    <t>2025/11/07 3:21:13 PM GMT+7</t>
  </si>
  <si>
    <t xml:space="preserve">Monica shafira </t>
  </si>
  <si>
    <t>2025/11/07 3:25:58 PM GMT+7</t>
  </si>
  <si>
    <t xml:space="preserve">Mahesa Ananta </t>
  </si>
  <si>
    <t>PTI</t>
  </si>
  <si>
    <t>HIMA PTI</t>
  </si>
  <si>
    <t>2025/11/07 3:28:49 PM GMT+7</t>
  </si>
  <si>
    <t xml:space="preserve">Ernando Senopati </t>
  </si>
  <si>
    <t>REAKSI</t>
  </si>
  <si>
    <t>2025/11/07 3:36:49 PM GMT+7</t>
  </si>
  <si>
    <t xml:space="preserve">Bianca Cantika </t>
  </si>
  <si>
    <t xml:space="preserve">psikologi </t>
  </si>
  <si>
    <t>2025/11/07 3:40:07 PM GMT+7</t>
  </si>
  <si>
    <t xml:space="preserve">Rivan Alvaro </t>
  </si>
  <si>
    <t>2025/11/07 3:50:47 PM GMT+7</t>
  </si>
  <si>
    <t xml:space="preserve">Tya verina </t>
  </si>
  <si>
    <t xml:space="preserve">Ilmu matematika </t>
  </si>
  <si>
    <t>2025/11/07 3:52:04 PM GMT+7</t>
  </si>
  <si>
    <t xml:space="preserve">Bintang genta </t>
  </si>
  <si>
    <t>2025/11/07 3:53:21 PM GMT+7</t>
  </si>
  <si>
    <t xml:space="preserve">Deya aleya </t>
  </si>
  <si>
    <t xml:space="preserve">Pendidikan matematika </t>
  </si>
  <si>
    <t>2025/11/07 3:54:24 PM GMT+7</t>
  </si>
  <si>
    <t xml:space="preserve">Heri wahyu </t>
  </si>
  <si>
    <t xml:space="preserve">PG paud </t>
  </si>
  <si>
    <t>HIMA PGPAUD</t>
  </si>
  <si>
    <t>2025/11/07 4:05:54 PM GMT+7</t>
  </si>
  <si>
    <t xml:space="preserve">Kimora Davia </t>
  </si>
  <si>
    <t xml:space="preserve">PGPAUD </t>
  </si>
  <si>
    <t>2025/11/07 4:08:25 PM GMT+7</t>
  </si>
  <si>
    <t xml:space="preserve">Aiko Clarinta </t>
  </si>
  <si>
    <t xml:space="preserve">PGSD </t>
  </si>
  <si>
    <t>2025/11/07 4:11:17 PM GMT+7</t>
  </si>
  <si>
    <t xml:space="preserve">Dika Pramudya </t>
  </si>
  <si>
    <t>2025/11/07 4:34:06 PM GMT+7</t>
  </si>
  <si>
    <t>Sagara raja</t>
  </si>
  <si>
    <t>2025/11/08 12:07:12 PM GMT+7</t>
  </si>
  <si>
    <t>Amira Lestari</t>
  </si>
  <si>
    <t>Pendidikan Guru SD</t>
  </si>
  <si>
    <t>2025/11/08 12:17:15 PM GMT+7</t>
  </si>
  <si>
    <t>Ahmad Lutfi</t>
  </si>
  <si>
    <t>2025/11/08 12:24:43 PM GMT+7</t>
  </si>
  <si>
    <t>Andika Fajar</t>
  </si>
  <si>
    <t>2025/11/08 12:35:53 PM GMT+7</t>
  </si>
  <si>
    <t>Siska Septiani</t>
  </si>
  <si>
    <t>Pendidikan Guru PAUD</t>
  </si>
  <si>
    <t>2025/11/08 12:42:38 PM GMT+7</t>
  </si>
  <si>
    <t>Anita Sari</t>
  </si>
  <si>
    <t>Pendidikan IPA</t>
  </si>
  <si>
    <t>2025/11/08 2:48:41 PM GMT+7</t>
  </si>
  <si>
    <t>Kaffa Prawira</t>
  </si>
  <si>
    <t>2025/11/08 2:56:05 PM GMT+7</t>
  </si>
  <si>
    <t>Chandra Daneswara</t>
  </si>
  <si>
    <t>2025/11/08 3:02:40 PM GMT+7</t>
  </si>
  <si>
    <t>Meera Lavanya</t>
  </si>
  <si>
    <t>Pendidikan Guru Sekolah Dasar</t>
  </si>
  <si>
    <t>2025/11/08 4:46:15 PM GMT+7</t>
  </si>
  <si>
    <t>Galang Ardianto</t>
  </si>
  <si>
    <t>Pendidikan Bahasa Inggris</t>
  </si>
  <si>
    <t>2025/11/08 4:50:06 PM GMT+7</t>
  </si>
  <si>
    <t>Rania Prameswari</t>
  </si>
  <si>
    <t>2025/11/08 5:36:40 PM GMT+7</t>
  </si>
  <si>
    <t>CARISYA AURELLIA AVIYATNA</t>
  </si>
  <si>
    <t>2025/11/09 7:50:40 AM GMT+7</t>
  </si>
  <si>
    <t xml:space="preserve">Tamara Audrey </t>
  </si>
  <si>
    <t>2025/11/09 8:26:54 AM GMT+7</t>
  </si>
  <si>
    <t xml:space="preserve">Olivia Zahra </t>
  </si>
  <si>
    <t xml:space="preserve">Pendidikan Guru Sekolah Dasar </t>
  </si>
  <si>
    <t>2025/11/09 8:27:49 AM GMT+7</t>
  </si>
  <si>
    <t xml:space="preserve">Haqiem Hisyam </t>
  </si>
  <si>
    <t>2025/11/09 8:28:40 AM GMT+7</t>
  </si>
  <si>
    <t xml:space="preserve">Fairuz Alfarizi </t>
  </si>
  <si>
    <t>2025/11/09 8:33:14 AM GMT+7</t>
  </si>
  <si>
    <t xml:space="preserve">Echa Maura </t>
  </si>
  <si>
    <t xml:space="preserve">Pendidikan Bahasa Inggris </t>
  </si>
  <si>
    <t>2025/11/09 8:46:34 AM GMT+7</t>
  </si>
  <si>
    <t xml:space="preserve">Mahardika Sastra </t>
  </si>
  <si>
    <t xml:space="preserve">Teknik Sipil </t>
  </si>
  <si>
    <t>2025/11/09 8:53:18 AM GMT+7</t>
  </si>
  <si>
    <t>Lulu Cantika</t>
  </si>
  <si>
    <t xml:space="preserve">Akuntansi </t>
  </si>
  <si>
    <t>2025/11/09 8:57:08 AM GMT+7</t>
  </si>
  <si>
    <t>Sinta Cahyani</t>
  </si>
  <si>
    <t xml:space="preserve">Manajemen </t>
  </si>
  <si>
    <t>2025/11/09 9:06:58 AM GMT+7</t>
  </si>
  <si>
    <t xml:space="preserve">Gisela Atmaja </t>
  </si>
  <si>
    <t>2025/11/09 9:12:31 AM GMT+7</t>
  </si>
  <si>
    <t xml:space="preserve">Marvel Fendly </t>
  </si>
  <si>
    <t>2025/11/09 9:15:07 AM GMT+7</t>
  </si>
  <si>
    <t xml:space="preserve">Kindar Amelia </t>
  </si>
  <si>
    <t>2025/11/09 9:19:30 AM GMT+7</t>
  </si>
  <si>
    <t xml:space="preserve">Nova Solihin </t>
  </si>
  <si>
    <t>Semester 1</t>
  </si>
  <si>
    <t>2025/11/09 9:21:42 AM GMT+7</t>
  </si>
  <si>
    <t xml:space="preserve">Tija Namila </t>
  </si>
  <si>
    <t>2025/11/09 9:23:24 AM GMT+7</t>
  </si>
  <si>
    <t xml:space="preserve">Rosetina Farahdila </t>
  </si>
  <si>
    <t>2025/11/09 9:26:50 AM GMT+7</t>
  </si>
  <si>
    <t>Deni Azandi</t>
  </si>
  <si>
    <t>Manajemen</t>
  </si>
  <si>
    <t>ACTION</t>
  </si>
  <si>
    <t>2025/11/09 9:31:29 AM GMT+7</t>
  </si>
  <si>
    <t>Manda Prasasti</t>
  </si>
  <si>
    <t>2025/11/09 9:36:02 AM GMT+7</t>
  </si>
  <si>
    <t>Rafi Febriansyah</t>
  </si>
  <si>
    <t>Y1.1</t>
  </si>
  <si>
    <t>Y1.2</t>
  </si>
  <si>
    <t>Y1.3</t>
  </si>
  <si>
    <t>Y1.4</t>
  </si>
  <si>
    <t>Y1.5</t>
  </si>
  <si>
    <t>Y1.6</t>
  </si>
  <si>
    <t>Y1.7</t>
  </si>
  <si>
    <t>Y1.8</t>
  </si>
  <si>
    <t>Y1.9</t>
  </si>
  <si>
    <t>Y1.11</t>
  </si>
  <si>
    <t>Y1.10</t>
  </si>
  <si>
    <t>Y1.12</t>
  </si>
  <si>
    <t>Y1.13</t>
  </si>
  <si>
    <t>Y1.14</t>
  </si>
  <si>
    <t>Y1.15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</si>
  <si>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</si>
  <si>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</si>
  <si>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</si>
  <si>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</si>
  <si>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</si>
  <si>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</si>
  <si>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</si>
  <si>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</si>
  <si>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</si>
  <si>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</si>
  <si>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</si>
  <si>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</si>
  <si>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</si>
  <si>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</si>
  <si>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</si>
  <si>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X1.16</t>
  </si>
  <si>
    <t>X1.17</t>
  </si>
  <si>
    <t>X1.18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</si>
  <si>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</si>
  <si>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</si>
  <si>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</si>
  <si>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</si>
  <si>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</si>
  <si>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</si>
  <si>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</si>
  <si>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</si>
  <si>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</si>
  <si>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</si>
  <si>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</si>
  <si>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</si>
  <si>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</si>
  <si>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</si>
  <si>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</si>
  <si>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</si>
  <si>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X2.18</t>
  </si>
  <si>
    <t>X2.19</t>
  </si>
  <si>
    <t>X2.20</t>
  </si>
  <si>
    <t>X2.17</t>
  </si>
  <si>
    <t>Skor Total</t>
  </si>
  <si>
    <t>SD</t>
  </si>
  <si>
    <t>Skor Terkecil</t>
  </si>
  <si>
    <t>Median</t>
  </si>
  <si>
    <t>Mean</t>
  </si>
  <si>
    <t xml:space="preserve">Jumlah Aitem </t>
  </si>
  <si>
    <t xml:space="preserve">Skor Terbesar </t>
  </si>
  <si>
    <t>M-1SD</t>
  </si>
  <si>
    <t>M+1SD</t>
  </si>
  <si>
    <t>RENDAH</t>
  </si>
  <si>
    <t>SEDANG</t>
  </si>
  <si>
    <t>TINGGI</t>
  </si>
  <si>
    <t>Batas 3 Kategorisasi</t>
  </si>
  <si>
    <t>Skor Terbesar</t>
  </si>
  <si>
    <t xml:space="preserve">Skor Terkecil </t>
  </si>
  <si>
    <t>KATEGORI</t>
  </si>
  <si>
    <t xml:space="preserve">Mean </t>
  </si>
  <si>
    <t xml:space="preserve">Median </t>
  </si>
  <si>
    <t>X &lt; 44,213</t>
  </si>
  <si>
    <t>44,213 ≤  X &lt; 62,686</t>
  </si>
  <si>
    <t>X &gt; 62,686</t>
  </si>
  <si>
    <t>Correlations</t>
  </si>
  <si>
    <t>Pearson Correlation</t>
  </si>
  <si>
    <t>Sig. (2-tailed)</t>
  </si>
  <si>
    <t>N</t>
  </si>
  <si>
    <t>PROKRASTINASI AKADEMIK
(SEBELUM)</t>
  </si>
  <si>
    <t/>
  </si>
  <si>
    <t>**. Correlation is significant at the 0.01 level (2-tailed).</t>
  </si>
  <si>
    <t>*. Correlation is significant at the 0.05 level (2-tailed).</t>
  </si>
  <si>
    <t>Item-Total Statistics</t>
  </si>
  <si>
    <t>Scale Mean if Item Deleted</t>
  </si>
  <si>
    <t>Scale Variance if Item Deleted</t>
  </si>
  <si>
    <t>Corrected Item-Total Correlation</t>
  </si>
  <si>
    <t>Cronbach's Alpha if Item Deleted</t>
  </si>
  <si>
    <t>PROKRASTINASI AKADEMIK
(SESUDAH)</t>
  </si>
  <si>
    <t xml:space="preserve"> </t>
  </si>
  <si>
    <t>X &lt; 45,009</t>
  </si>
  <si>
    <t>45,009 ≤  X &lt; 60,457</t>
  </si>
  <si>
    <t>X &gt; 60,457</t>
  </si>
  <si>
    <t xml:space="preserve">  </t>
  </si>
  <si>
    <t>Jumlah</t>
  </si>
  <si>
    <r>
      <t>,676</t>
    </r>
    <r>
      <rPr>
        <vertAlign val="superscript"/>
        <sz val="9"/>
        <color indexed="60"/>
        <rFont val="Arial"/>
      </rPr>
      <t>**</t>
    </r>
  </si>
  <si>
    <r>
      <t>,618</t>
    </r>
    <r>
      <rPr>
        <vertAlign val="superscript"/>
        <sz val="9"/>
        <color indexed="60"/>
        <rFont val="Arial"/>
      </rPr>
      <t>**</t>
    </r>
  </si>
  <si>
    <r>
      <t>,829</t>
    </r>
    <r>
      <rPr>
        <vertAlign val="superscript"/>
        <sz val="9"/>
        <color indexed="60"/>
        <rFont val="Arial"/>
      </rPr>
      <t>**</t>
    </r>
  </si>
  <si>
    <r>
      <t>,634</t>
    </r>
    <r>
      <rPr>
        <vertAlign val="superscript"/>
        <sz val="9"/>
        <color indexed="60"/>
        <rFont val="Arial"/>
      </rPr>
      <t>**</t>
    </r>
  </si>
  <si>
    <r>
      <t>,745</t>
    </r>
    <r>
      <rPr>
        <vertAlign val="superscript"/>
        <sz val="9"/>
        <color indexed="60"/>
        <rFont val="Arial"/>
      </rPr>
      <t>**</t>
    </r>
  </si>
  <si>
    <r>
      <t>,587</t>
    </r>
    <r>
      <rPr>
        <vertAlign val="superscript"/>
        <sz val="9"/>
        <color indexed="60"/>
        <rFont val="Arial"/>
      </rPr>
      <t>**</t>
    </r>
  </si>
  <si>
    <r>
      <t>,555</t>
    </r>
    <r>
      <rPr>
        <vertAlign val="superscript"/>
        <sz val="9"/>
        <color indexed="60"/>
        <rFont val="Arial"/>
      </rPr>
      <t>**</t>
    </r>
  </si>
  <si>
    <r>
      <t>,388</t>
    </r>
    <r>
      <rPr>
        <vertAlign val="superscript"/>
        <sz val="9"/>
        <color indexed="60"/>
        <rFont val="Arial"/>
      </rPr>
      <t>**</t>
    </r>
  </si>
  <si>
    <r>
      <t>,440</t>
    </r>
    <r>
      <rPr>
        <vertAlign val="superscript"/>
        <sz val="9"/>
        <color indexed="60"/>
        <rFont val="Arial"/>
      </rPr>
      <t>**</t>
    </r>
  </si>
  <si>
    <r>
      <t>,597</t>
    </r>
    <r>
      <rPr>
        <vertAlign val="superscript"/>
        <sz val="9"/>
        <color indexed="60"/>
        <rFont val="Arial"/>
      </rPr>
      <t>**</t>
    </r>
  </si>
  <si>
    <r>
      <t>,371</t>
    </r>
    <r>
      <rPr>
        <vertAlign val="superscript"/>
        <sz val="9"/>
        <color indexed="60"/>
        <rFont val="Arial"/>
      </rPr>
      <t>**</t>
    </r>
  </si>
  <si>
    <r>
      <t>,548</t>
    </r>
    <r>
      <rPr>
        <vertAlign val="superscript"/>
        <sz val="9"/>
        <color indexed="60"/>
        <rFont val="Arial"/>
      </rPr>
      <t>**</t>
    </r>
  </si>
  <si>
    <r>
      <t>,785</t>
    </r>
    <r>
      <rPr>
        <vertAlign val="superscript"/>
        <sz val="9"/>
        <color indexed="60"/>
        <rFont val="Arial"/>
      </rPr>
      <t>**</t>
    </r>
  </si>
  <si>
    <r>
      <t>,784</t>
    </r>
    <r>
      <rPr>
        <vertAlign val="superscript"/>
        <sz val="9"/>
        <color indexed="60"/>
        <rFont val="Arial"/>
      </rPr>
      <t>**</t>
    </r>
  </si>
  <si>
    <r>
      <t>,704</t>
    </r>
    <r>
      <rPr>
        <vertAlign val="superscript"/>
        <sz val="9"/>
        <color indexed="60"/>
        <rFont val="Arial"/>
      </rPr>
      <t>**</t>
    </r>
  </si>
  <si>
    <r>
      <t>,643</t>
    </r>
    <r>
      <rPr>
        <vertAlign val="superscript"/>
        <sz val="9"/>
        <color indexed="60"/>
        <rFont val="Arial"/>
      </rPr>
      <t>**</t>
    </r>
  </si>
  <si>
    <r>
      <t>,569</t>
    </r>
    <r>
      <rPr>
        <vertAlign val="superscript"/>
        <sz val="9"/>
        <color indexed="60"/>
        <rFont val="Arial"/>
      </rPr>
      <t>**</t>
    </r>
  </si>
  <si>
    <r>
      <t>,434</t>
    </r>
    <r>
      <rPr>
        <vertAlign val="superscript"/>
        <sz val="9"/>
        <color indexed="60"/>
        <rFont val="Arial"/>
      </rPr>
      <t>**</t>
    </r>
  </si>
  <si>
    <r>
      <t>,297</t>
    </r>
    <r>
      <rPr>
        <vertAlign val="superscript"/>
        <sz val="9"/>
        <color indexed="60"/>
        <rFont val="Arial"/>
      </rPr>
      <t>*</t>
    </r>
  </si>
  <si>
    <r>
      <t>,570</t>
    </r>
    <r>
      <rPr>
        <vertAlign val="superscript"/>
        <sz val="9"/>
        <color indexed="60"/>
        <rFont val="Arial"/>
      </rPr>
      <t>**</t>
    </r>
  </si>
  <si>
    <r>
      <t>,465</t>
    </r>
    <r>
      <rPr>
        <vertAlign val="superscript"/>
        <sz val="9"/>
        <color indexed="60"/>
        <rFont val="Arial"/>
      </rPr>
      <t>**</t>
    </r>
  </si>
  <si>
    <r>
      <t>,586</t>
    </r>
    <r>
      <rPr>
        <vertAlign val="superscript"/>
        <sz val="9"/>
        <color indexed="60"/>
        <rFont val="Arial"/>
      </rPr>
      <t>**</t>
    </r>
  </si>
  <si>
    <r>
      <t>,698</t>
    </r>
    <r>
      <rPr>
        <vertAlign val="superscript"/>
        <sz val="9"/>
        <color indexed="60"/>
        <rFont val="Arial"/>
      </rPr>
      <t>**</t>
    </r>
  </si>
  <si>
    <r>
      <t>,724</t>
    </r>
    <r>
      <rPr>
        <vertAlign val="superscript"/>
        <sz val="9"/>
        <color indexed="60"/>
        <rFont val="Arial"/>
      </rPr>
      <t>**</t>
    </r>
  </si>
  <si>
    <r>
      <t>,437</t>
    </r>
    <r>
      <rPr>
        <vertAlign val="superscript"/>
        <sz val="9"/>
        <color indexed="60"/>
        <rFont val="Arial"/>
      </rPr>
      <t>**</t>
    </r>
  </si>
  <si>
    <r>
      <t>,304</t>
    </r>
    <r>
      <rPr>
        <vertAlign val="superscript"/>
        <sz val="9"/>
        <color indexed="60"/>
        <rFont val="Arial"/>
      </rPr>
      <t>*</t>
    </r>
  </si>
  <si>
    <r>
      <t>,593</t>
    </r>
    <r>
      <rPr>
        <vertAlign val="superscript"/>
        <sz val="9"/>
        <color indexed="60"/>
        <rFont val="Arial"/>
      </rPr>
      <t>**</t>
    </r>
  </si>
  <si>
    <r>
      <t>,341</t>
    </r>
    <r>
      <rPr>
        <vertAlign val="superscript"/>
        <sz val="9"/>
        <color indexed="60"/>
        <rFont val="Arial"/>
      </rPr>
      <t>**</t>
    </r>
  </si>
  <si>
    <r>
      <t>,713</t>
    </r>
    <r>
      <rPr>
        <vertAlign val="superscript"/>
        <sz val="9"/>
        <color indexed="60"/>
        <rFont val="Arial"/>
      </rPr>
      <t>**</t>
    </r>
  </si>
  <si>
    <r>
      <t>,806</t>
    </r>
    <r>
      <rPr>
        <vertAlign val="superscript"/>
        <sz val="9"/>
        <color indexed="60"/>
        <rFont val="Arial"/>
      </rPr>
      <t>**</t>
    </r>
  </si>
  <si>
    <r>
      <t>,805</t>
    </r>
    <r>
      <rPr>
        <vertAlign val="superscript"/>
        <sz val="9"/>
        <color indexed="60"/>
        <rFont val="Arial"/>
      </rPr>
      <t>**</t>
    </r>
  </si>
  <si>
    <r>
      <t>,605</t>
    </r>
    <r>
      <rPr>
        <vertAlign val="superscript"/>
        <sz val="9"/>
        <color indexed="60"/>
        <rFont val="Arial"/>
      </rPr>
      <t>**</t>
    </r>
  </si>
  <si>
    <r>
      <t>,312</t>
    </r>
    <r>
      <rPr>
        <vertAlign val="superscript"/>
        <sz val="9"/>
        <color indexed="60"/>
        <rFont val="Arial"/>
      </rPr>
      <t>*</t>
    </r>
  </si>
  <si>
    <r>
      <t>,452</t>
    </r>
    <r>
      <rPr>
        <vertAlign val="superscript"/>
        <sz val="9"/>
        <color indexed="60"/>
        <rFont val="Arial"/>
      </rPr>
      <t>**</t>
    </r>
  </si>
  <si>
    <r>
      <t>,664</t>
    </r>
    <r>
      <rPr>
        <vertAlign val="superscript"/>
        <sz val="9"/>
        <color indexed="60"/>
        <rFont val="Arial"/>
      </rPr>
      <t>**</t>
    </r>
  </si>
  <si>
    <r>
      <t>,386</t>
    </r>
    <r>
      <rPr>
        <vertAlign val="superscript"/>
        <sz val="9"/>
        <color indexed="60"/>
        <rFont val="Arial"/>
      </rPr>
      <t>**</t>
    </r>
  </si>
  <si>
    <r>
      <t>,687</t>
    </r>
    <r>
      <rPr>
        <vertAlign val="superscript"/>
        <sz val="9"/>
        <color indexed="60"/>
        <rFont val="Arial"/>
      </rPr>
      <t>**</t>
    </r>
  </si>
  <si>
    <r>
      <t>,625</t>
    </r>
    <r>
      <rPr>
        <vertAlign val="superscript"/>
        <sz val="9"/>
        <color indexed="60"/>
        <rFont val="Arial"/>
      </rPr>
      <t>**</t>
    </r>
  </si>
  <si>
    <r>
      <t>,670</t>
    </r>
    <r>
      <rPr>
        <vertAlign val="superscript"/>
        <sz val="9"/>
        <color indexed="60"/>
        <rFont val="Arial"/>
      </rPr>
      <t>**</t>
    </r>
  </si>
  <si>
    <r>
      <t>,325</t>
    </r>
    <r>
      <rPr>
        <vertAlign val="superscript"/>
        <sz val="9"/>
        <color indexed="60"/>
        <rFont val="Arial"/>
      </rPr>
      <t>*</t>
    </r>
  </si>
  <si>
    <r>
      <t>,427</t>
    </r>
    <r>
      <rPr>
        <vertAlign val="superscript"/>
        <sz val="9"/>
        <color indexed="60"/>
        <rFont val="Arial"/>
      </rPr>
      <t>**</t>
    </r>
  </si>
  <si>
    <r>
      <t>,635</t>
    </r>
    <r>
      <rPr>
        <vertAlign val="superscript"/>
        <sz val="9"/>
        <color indexed="60"/>
        <rFont val="Arial"/>
      </rPr>
      <t>**</t>
    </r>
  </si>
  <si>
    <r>
      <t>,441</t>
    </r>
    <r>
      <rPr>
        <vertAlign val="superscript"/>
        <sz val="9"/>
        <color indexed="60"/>
        <rFont val="Arial"/>
      </rPr>
      <t>**</t>
    </r>
  </si>
  <si>
    <r>
      <t>,632</t>
    </r>
    <r>
      <rPr>
        <vertAlign val="superscript"/>
        <sz val="9"/>
        <color indexed="60"/>
        <rFont val="Arial"/>
      </rPr>
      <t>**</t>
    </r>
  </si>
  <si>
    <r>
      <t>,711</t>
    </r>
    <r>
      <rPr>
        <vertAlign val="superscript"/>
        <sz val="9"/>
        <color indexed="60"/>
        <rFont val="Arial"/>
      </rPr>
      <t>**</t>
    </r>
  </si>
  <si>
    <r>
      <t>,383</t>
    </r>
    <r>
      <rPr>
        <vertAlign val="superscript"/>
        <sz val="9"/>
        <color indexed="60"/>
        <rFont val="Arial"/>
      </rPr>
      <t>**</t>
    </r>
  </si>
  <si>
    <r>
      <t>,367</t>
    </r>
    <r>
      <rPr>
        <vertAlign val="superscript"/>
        <sz val="9"/>
        <color indexed="60"/>
        <rFont val="Arial"/>
      </rPr>
      <t>**</t>
    </r>
  </si>
  <si>
    <r>
      <t>,542</t>
    </r>
    <r>
      <rPr>
        <vertAlign val="superscript"/>
        <sz val="9"/>
        <color indexed="60"/>
        <rFont val="Arial"/>
      </rPr>
      <t>**</t>
    </r>
  </si>
  <si>
    <r>
      <t>,545</t>
    </r>
    <r>
      <rPr>
        <vertAlign val="superscript"/>
        <sz val="9"/>
        <color indexed="60"/>
        <rFont val="Arial"/>
      </rPr>
      <t>**</t>
    </r>
  </si>
  <si>
    <r>
      <t>,384</t>
    </r>
    <r>
      <rPr>
        <vertAlign val="superscript"/>
        <sz val="9"/>
        <color indexed="60"/>
        <rFont val="Arial"/>
      </rPr>
      <t>**</t>
    </r>
  </si>
  <si>
    <r>
      <t>,484</t>
    </r>
    <r>
      <rPr>
        <vertAlign val="superscript"/>
        <sz val="9"/>
        <color indexed="60"/>
        <rFont val="Arial"/>
      </rPr>
      <t>**</t>
    </r>
  </si>
  <si>
    <r>
      <t>,326</t>
    </r>
    <r>
      <rPr>
        <vertAlign val="superscript"/>
        <sz val="9"/>
        <color indexed="60"/>
        <rFont val="Arial"/>
      </rPr>
      <t>*</t>
    </r>
  </si>
  <si>
    <r>
      <t>,443</t>
    </r>
    <r>
      <rPr>
        <vertAlign val="superscript"/>
        <sz val="9"/>
        <color indexed="60"/>
        <rFont val="Arial"/>
      </rPr>
      <t>**</t>
    </r>
  </si>
  <si>
    <r>
      <t>,493</t>
    </r>
    <r>
      <rPr>
        <vertAlign val="superscript"/>
        <sz val="9"/>
        <color indexed="60"/>
        <rFont val="Arial"/>
      </rPr>
      <t>**</t>
    </r>
  </si>
  <si>
    <r>
      <t>,283</t>
    </r>
    <r>
      <rPr>
        <vertAlign val="superscript"/>
        <sz val="9"/>
        <color indexed="60"/>
        <rFont val="Arial"/>
      </rPr>
      <t>*</t>
    </r>
  </si>
  <si>
    <r>
      <t>,473</t>
    </r>
    <r>
      <rPr>
        <vertAlign val="superscript"/>
        <sz val="9"/>
        <color indexed="60"/>
        <rFont val="Arial"/>
      </rPr>
      <t>**</t>
    </r>
  </si>
  <si>
    <r>
      <t>,568</t>
    </r>
    <r>
      <rPr>
        <vertAlign val="superscript"/>
        <sz val="9"/>
        <color indexed="60"/>
        <rFont val="Arial"/>
      </rPr>
      <t>**</t>
    </r>
  </si>
  <si>
    <r>
      <t>-,496</t>
    </r>
    <r>
      <rPr>
        <vertAlign val="superscript"/>
        <sz val="9"/>
        <color indexed="60"/>
        <rFont val="Arial"/>
      </rPr>
      <t>**</t>
    </r>
  </si>
  <si>
    <r>
      <t>,255</t>
    </r>
    <r>
      <rPr>
        <vertAlign val="superscript"/>
        <sz val="9"/>
        <color indexed="60"/>
        <rFont val="Arial"/>
      </rPr>
      <t>*</t>
    </r>
  </si>
  <si>
    <r>
      <t>,411</t>
    </r>
    <r>
      <rPr>
        <vertAlign val="superscript"/>
        <sz val="9"/>
        <color indexed="60"/>
        <rFont val="Arial"/>
      </rPr>
      <t>**</t>
    </r>
  </si>
  <si>
    <r>
      <t>,500</t>
    </r>
    <r>
      <rPr>
        <vertAlign val="superscript"/>
        <sz val="9"/>
        <color indexed="60"/>
        <rFont val="Arial"/>
      </rPr>
      <t>**</t>
    </r>
  </si>
  <si>
    <r>
      <t>,843</t>
    </r>
    <r>
      <rPr>
        <vertAlign val="superscript"/>
        <sz val="9"/>
        <color indexed="60"/>
        <rFont val="Arial"/>
      </rPr>
      <t>**</t>
    </r>
  </si>
  <si>
    <r>
      <t>,360</t>
    </r>
    <r>
      <rPr>
        <vertAlign val="superscript"/>
        <sz val="9"/>
        <color indexed="60"/>
        <rFont val="Arial"/>
      </rPr>
      <t>**</t>
    </r>
  </si>
  <si>
    <r>
      <t>,820</t>
    </r>
    <r>
      <rPr>
        <vertAlign val="superscript"/>
        <sz val="9"/>
        <color indexed="60"/>
        <rFont val="Arial"/>
      </rPr>
      <t>**</t>
    </r>
  </si>
  <si>
    <r>
      <t>,273</t>
    </r>
    <r>
      <rPr>
        <vertAlign val="superscript"/>
        <sz val="9"/>
        <color indexed="60"/>
        <rFont val="Arial"/>
      </rPr>
      <t>*</t>
    </r>
  </si>
  <si>
    <r>
      <t>,735</t>
    </r>
    <r>
      <rPr>
        <vertAlign val="superscript"/>
        <sz val="9"/>
        <color indexed="60"/>
        <rFont val="Arial"/>
      </rPr>
      <t>**</t>
    </r>
  </si>
  <si>
    <r>
      <t>,520</t>
    </r>
    <r>
      <rPr>
        <vertAlign val="superscript"/>
        <sz val="9"/>
        <color indexed="60"/>
        <rFont val="Arial"/>
      </rPr>
      <t>**</t>
    </r>
  </si>
  <si>
    <r>
      <t>,553</t>
    </r>
    <r>
      <rPr>
        <vertAlign val="superscript"/>
        <sz val="9"/>
        <color indexed="60"/>
        <rFont val="Arial"/>
      </rPr>
      <t>**</t>
    </r>
  </si>
  <si>
    <r>
      <t>,914</t>
    </r>
    <r>
      <rPr>
        <vertAlign val="superscript"/>
        <sz val="9"/>
        <color indexed="60"/>
        <rFont val="Arial"/>
      </rPr>
      <t>**</t>
    </r>
  </si>
  <si>
    <r>
      <t>,262</t>
    </r>
    <r>
      <rPr>
        <vertAlign val="superscript"/>
        <sz val="9"/>
        <color indexed="60"/>
        <rFont val="Arial"/>
      </rPr>
      <t>*</t>
    </r>
  </si>
  <si>
    <r>
      <t>,428</t>
    </r>
    <r>
      <rPr>
        <vertAlign val="superscript"/>
        <sz val="9"/>
        <color indexed="60"/>
        <rFont val="Arial"/>
      </rPr>
      <t>**</t>
    </r>
  </si>
  <si>
    <r>
      <t>,845</t>
    </r>
    <r>
      <rPr>
        <vertAlign val="superscript"/>
        <sz val="9"/>
        <color indexed="60"/>
        <rFont val="Arial"/>
      </rPr>
      <t>**</t>
    </r>
  </si>
  <si>
    <r>
      <t>,394</t>
    </r>
    <r>
      <rPr>
        <vertAlign val="superscript"/>
        <sz val="9"/>
        <color indexed="60"/>
        <rFont val="Arial"/>
      </rPr>
      <t>**</t>
    </r>
  </si>
  <si>
    <r>
      <t>,868</t>
    </r>
    <r>
      <rPr>
        <vertAlign val="superscript"/>
        <sz val="9"/>
        <color indexed="60"/>
        <rFont val="Arial"/>
      </rPr>
      <t>**</t>
    </r>
  </si>
  <si>
    <r>
      <t>,359</t>
    </r>
    <r>
      <rPr>
        <vertAlign val="superscript"/>
        <sz val="9"/>
        <color indexed="60"/>
        <rFont val="Arial"/>
      </rPr>
      <t>**</t>
    </r>
  </si>
  <si>
    <r>
      <t>,392</t>
    </r>
    <r>
      <rPr>
        <vertAlign val="superscript"/>
        <sz val="9"/>
        <color indexed="60"/>
        <rFont val="Arial"/>
      </rPr>
      <t>**</t>
    </r>
  </si>
  <si>
    <r>
      <t>,751</t>
    </r>
    <r>
      <rPr>
        <vertAlign val="superscript"/>
        <sz val="9"/>
        <color indexed="60"/>
        <rFont val="Arial"/>
      </rPr>
      <t>**</t>
    </r>
  </si>
  <si>
    <r>
      <t>,332</t>
    </r>
    <r>
      <rPr>
        <vertAlign val="superscript"/>
        <sz val="9"/>
        <color indexed="60"/>
        <rFont val="Arial"/>
      </rPr>
      <t>**</t>
    </r>
  </si>
  <si>
    <r>
      <t>,320</t>
    </r>
    <r>
      <rPr>
        <vertAlign val="superscript"/>
        <sz val="9"/>
        <color indexed="60"/>
        <rFont val="Arial"/>
      </rPr>
      <t>*</t>
    </r>
  </si>
  <si>
    <r>
      <t>,575</t>
    </r>
    <r>
      <rPr>
        <vertAlign val="superscript"/>
        <sz val="9"/>
        <color indexed="60"/>
        <rFont val="Arial"/>
      </rPr>
      <t>**</t>
    </r>
  </si>
  <si>
    <r>
      <t>,541</t>
    </r>
    <r>
      <rPr>
        <vertAlign val="superscript"/>
        <sz val="9"/>
        <color indexed="60"/>
        <rFont val="Arial"/>
      </rPr>
      <t>**</t>
    </r>
  </si>
  <si>
    <r>
      <t>,621</t>
    </r>
    <r>
      <rPr>
        <vertAlign val="superscript"/>
        <sz val="9"/>
        <color indexed="60"/>
        <rFont val="Arial"/>
      </rPr>
      <t>**</t>
    </r>
  </si>
  <si>
    <r>
      <t>,763</t>
    </r>
    <r>
      <rPr>
        <vertAlign val="superscript"/>
        <sz val="9"/>
        <color indexed="60"/>
        <rFont val="Arial"/>
      </rPr>
      <t>**</t>
    </r>
  </si>
  <si>
    <r>
      <t>-,340</t>
    </r>
    <r>
      <rPr>
        <vertAlign val="superscript"/>
        <sz val="9"/>
        <color indexed="60"/>
        <rFont val="Arial"/>
      </rPr>
      <t>**</t>
    </r>
  </si>
  <si>
    <r>
      <t>-,359</t>
    </r>
    <r>
      <rPr>
        <vertAlign val="superscript"/>
        <sz val="9"/>
        <color indexed="60"/>
        <rFont val="Arial"/>
      </rPr>
      <t>**</t>
    </r>
  </si>
  <si>
    <r>
      <t>,552</t>
    </r>
    <r>
      <rPr>
        <vertAlign val="superscript"/>
        <sz val="9"/>
        <color indexed="60"/>
        <rFont val="Arial"/>
      </rPr>
      <t>**</t>
    </r>
  </si>
  <si>
    <r>
      <t>,492</t>
    </r>
    <r>
      <rPr>
        <vertAlign val="superscript"/>
        <sz val="9"/>
        <color indexed="60"/>
        <rFont val="Arial"/>
      </rPr>
      <t>**</t>
    </r>
  </si>
  <si>
    <r>
      <t>,583</t>
    </r>
    <r>
      <rPr>
        <vertAlign val="superscript"/>
        <sz val="9"/>
        <color indexed="60"/>
        <rFont val="Arial"/>
      </rPr>
      <t>**</t>
    </r>
  </si>
  <si>
    <r>
      <t>,502</t>
    </r>
    <r>
      <rPr>
        <vertAlign val="superscript"/>
        <sz val="9"/>
        <color indexed="60"/>
        <rFont val="Arial"/>
      </rPr>
      <t>**</t>
    </r>
  </si>
  <si>
    <r>
      <t>,676</t>
    </r>
    <r>
      <rPr>
        <vertAlign val="superscript"/>
        <sz val="9"/>
        <color indexed="60"/>
        <rFont val="Arial"/>
        <family val="2"/>
      </rPr>
      <t>**</t>
    </r>
  </si>
  <si>
    <r>
      <t>,618</t>
    </r>
    <r>
      <rPr>
        <vertAlign val="superscript"/>
        <sz val="9"/>
        <color indexed="60"/>
        <rFont val="Arial"/>
        <family val="2"/>
      </rPr>
      <t>**</t>
    </r>
  </si>
  <si>
    <r>
      <t>,829</t>
    </r>
    <r>
      <rPr>
        <vertAlign val="superscript"/>
        <sz val="9"/>
        <color indexed="60"/>
        <rFont val="Arial"/>
        <family val="2"/>
      </rPr>
      <t>**</t>
    </r>
  </si>
  <si>
    <r>
      <t>,634</t>
    </r>
    <r>
      <rPr>
        <vertAlign val="superscript"/>
        <sz val="9"/>
        <color indexed="60"/>
        <rFont val="Arial"/>
        <family val="2"/>
      </rPr>
      <t>**</t>
    </r>
  </si>
  <si>
    <r>
      <t>,745</t>
    </r>
    <r>
      <rPr>
        <vertAlign val="superscript"/>
        <sz val="9"/>
        <color indexed="60"/>
        <rFont val="Arial"/>
        <family val="2"/>
      </rPr>
      <t>**</t>
    </r>
  </si>
  <si>
    <r>
      <t>,587</t>
    </r>
    <r>
      <rPr>
        <vertAlign val="superscript"/>
        <sz val="9"/>
        <color indexed="60"/>
        <rFont val="Arial"/>
        <family val="2"/>
      </rPr>
      <t>**</t>
    </r>
  </si>
  <si>
    <r>
      <t>,555</t>
    </r>
    <r>
      <rPr>
        <vertAlign val="superscript"/>
        <sz val="9"/>
        <color indexed="60"/>
        <rFont val="Arial"/>
        <family val="2"/>
      </rPr>
      <t>**</t>
    </r>
  </si>
  <si>
    <r>
      <t>,388</t>
    </r>
    <r>
      <rPr>
        <vertAlign val="superscript"/>
        <sz val="9"/>
        <color indexed="60"/>
        <rFont val="Arial"/>
        <family val="2"/>
      </rPr>
      <t>**</t>
    </r>
  </si>
  <si>
    <r>
      <t>,440</t>
    </r>
    <r>
      <rPr>
        <vertAlign val="superscript"/>
        <sz val="9"/>
        <color indexed="60"/>
        <rFont val="Arial"/>
        <family val="2"/>
      </rPr>
      <t>**</t>
    </r>
  </si>
  <si>
    <r>
      <t>,597</t>
    </r>
    <r>
      <rPr>
        <vertAlign val="superscript"/>
        <sz val="9"/>
        <color indexed="60"/>
        <rFont val="Arial"/>
        <family val="2"/>
      </rPr>
      <t>**</t>
    </r>
  </si>
  <si>
    <r>
      <t>,411</t>
    </r>
    <r>
      <rPr>
        <vertAlign val="superscript"/>
        <sz val="9"/>
        <color indexed="60"/>
        <rFont val="Arial"/>
        <family val="2"/>
      </rPr>
      <t>**</t>
    </r>
  </si>
  <si>
    <r>
      <t>,500</t>
    </r>
    <r>
      <rPr>
        <vertAlign val="superscript"/>
        <sz val="9"/>
        <color indexed="60"/>
        <rFont val="Arial"/>
        <family val="2"/>
      </rPr>
      <t>**</t>
    </r>
  </si>
  <si>
    <r>
      <t>,371</t>
    </r>
    <r>
      <rPr>
        <vertAlign val="superscript"/>
        <sz val="9"/>
        <color indexed="60"/>
        <rFont val="Arial"/>
        <family val="2"/>
      </rPr>
      <t>**</t>
    </r>
  </si>
  <si>
    <r>
      <t>,843</t>
    </r>
    <r>
      <rPr>
        <vertAlign val="superscript"/>
        <sz val="9"/>
        <color indexed="60"/>
        <rFont val="Arial"/>
        <family val="2"/>
      </rPr>
      <t>**</t>
    </r>
  </si>
  <si>
    <r>
      <t>,548</t>
    </r>
    <r>
      <rPr>
        <vertAlign val="superscript"/>
        <sz val="9"/>
        <color indexed="60"/>
        <rFont val="Arial"/>
        <family val="2"/>
      </rPr>
      <t>**</t>
    </r>
  </si>
  <si>
    <r>
      <t>,785</t>
    </r>
    <r>
      <rPr>
        <vertAlign val="superscript"/>
        <sz val="9"/>
        <color indexed="60"/>
        <rFont val="Arial"/>
        <family val="2"/>
      </rPr>
      <t>**</t>
    </r>
  </si>
  <si>
    <r>
      <t>,784</t>
    </r>
    <r>
      <rPr>
        <vertAlign val="superscript"/>
        <sz val="9"/>
        <color indexed="60"/>
        <rFont val="Arial"/>
        <family val="2"/>
      </rPr>
      <t>**</t>
    </r>
  </si>
  <si>
    <r>
      <t>,704</t>
    </r>
    <r>
      <rPr>
        <vertAlign val="superscript"/>
        <sz val="9"/>
        <color indexed="60"/>
        <rFont val="Arial"/>
        <family val="2"/>
      </rPr>
      <t>**</t>
    </r>
  </si>
  <si>
    <r>
      <t>,643</t>
    </r>
    <r>
      <rPr>
        <vertAlign val="superscript"/>
        <sz val="9"/>
        <color indexed="60"/>
        <rFont val="Arial"/>
        <family val="2"/>
      </rPr>
      <t>**</t>
    </r>
  </si>
  <si>
    <r>
      <t>,569</t>
    </r>
    <r>
      <rPr>
        <vertAlign val="superscript"/>
        <sz val="9"/>
        <color indexed="60"/>
        <rFont val="Arial"/>
        <family val="2"/>
      </rPr>
      <t>**</t>
    </r>
  </si>
  <si>
    <r>
      <t>,434</t>
    </r>
    <r>
      <rPr>
        <vertAlign val="superscript"/>
        <sz val="9"/>
        <color indexed="60"/>
        <rFont val="Arial"/>
        <family val="2"/>
      </rPr>
      <t>**</t>
    </r>
  </si>
  <si>
    <r>
      <t>,297</t>
    </r>
    <r>
      <rPr>
        <vertAlign val="superscript"/>
        <sz val="9"/>
        <color indexed="60"/>
        <rFont val="Arial"/>
        <family val="2"/>
      </rPr>
      <t>*</t>
    </r>
  </si>
  <si>
    <r>
      <t>,570</t>
    </r>
    <r>
      <rPr>
        <vertAlign val="superscript"/>
        <sz val="9"/>
        <color indexed="60"/>
        <rFont val="Arial"/>
        <family val="2"/>
      </rPr>
      <t>**</t>
    </r>
  </si>
  <si>
    <r>
      <t>,360</t>
    </r>
    <r>
      <rPr>
        <vertAlign val="superscript"/>
        <sz val="9"/>
        <color indexed="60"/>
        <rFont val="Arial"/>
        <family val="2"/>
      </rPr>
      <t>**</t>
    </r>
  </si>
  <si>
    <r>
      <t>,465</t>
    </r>
    <r>
      <rPr>
        <vertAlign val="superscript"/>
        <sz val="9"/>
        <color indexed="60"/>
        <rFont val="Arial"/>
        <family val="2"/>
      </rPr>
      <t>**</t>
    </r>
  </si>
  <si>
    <r>
      <t>,820</t>
    </r>
    <r>
      <rPr>
        <vertAlign val="superscript"/>
        <sz val="9"/>
        <color indexed="60"/>
        <rFont val="Arial"/>
        <family val="2"/>
      </rPr>
      <t>**</t>
    </r>
  </si>
  <si>
    <r>
      <t>,586</t>
    </r>
    <r>
      <rPr>
        <vertAlign val="superscript"/>
        <sz val="9"/>
        <color indexed="60"/>
        <rFont val="Arial"/>
        <family val="2"/>
      </rPr>
      <t>**</t>
    </r>
  </si>
  <si>
    <r>
      <t>,698</t>
    </r>
    <r>
      <rPr>
        <vertAlign val="superscript"/>
        <sz val="9"/>
        <color indexed="60"/>
        <rFont val="Arial"/>
        <family val="2"/>
      </rPr>
      <t>**</t>
    </r>
  </si>
  <si>
    <r>
      <t>,724</t>
    </r>
    <r>
      <rPr>
        <vertAlign val="superscript"/>
        <sz val="9"/>
        <color indexed="60"/>
        <rFont val="Arial"/>
        <family val="2"/>
      </rPr>
      <t>**</t>
    </r>
  </si>
  <si>
    <r>
      <t>,437</t>
    </r>
    <r>
      <rPr>
        <vertAlign val="superscript"/>
        <sz val="9"/>
        <color indexed="60"/>
        <rFont val="Arial"/>
        <family val="2"/>
      </rPr>
      <t>**</t>
    </r>
  </si>
  <si>
    <r>
      <t>,304</t>
    </r>
    <r>
      <rPr>
        <vertAlign val="superscript"/>
        <sz val="9"/>
        <color indexed="60"/>
        <rFont val="Arial"/>
        <family val="2"/>
      </rPr>
      <t>*</t>
    </r>
  </si>
  <si>
    <r>
      <t>,593</t>
    </r>
    <r>
      <rPr>
        <vertAlign val="superscript"/>
        <sz val="9"/>
        <color indexed="60"/>
        <rFont val="Arial"/>
        <family val="2"/>
      </rPr>
      <t>**</t>
    </r>
  </si>
  <si>
    <r>
      <t>,273</t>
    </r>
    <r>
      <rPr>
        <vertAlign val="superscript"/>
        <sz val="9"/>
        <color indexed="60"/>
        <rFont val="Arial"/>
        <family val="2"/>
      </rPr>
      <t>*</t>
    </r>
  </si>
  <si>
    <r>
      <t>,341</t>
    </r>
    <r>
      <rPr>
        <vertAlign val="superscript"/>
        <sz val="9"/>
        <color indexed="60"/>
        <rFont val="Arial"/>
        <family val="2"/>
      </rPr>
      <t>**</t>
    </r>
  </si>
  <si>
    <r>
      <t>,735</t>
    </r>
    <r>
      <rPr>
        <vertAlign val="superscript"/>
        <sz val="9"/>
        <color indexed="60"/>
        <rFont val="Arial"/>
        <family val="2"/>
      </rPr>
      <t>**</t>
    </r>
  </si>
  <si>
    <r>
      <t>,713</t>
    </r>
    <r>
      <rPr>
        <vertAlign val="superscript"/>
        <sz val="9"/>
        <color indexed="60"/>
        <rFont val="Arial"/>
        <family val="2"/>
      </rPr>
      <t>**</t>
    </r>
  </si>
  <si>
    <r>
      <t>,806</t>
    </r>
    <r>
      <rPr>
        <vertAlign val="superscript"/>
        <sz val="9"/>
        <color indexed="60"/>
        <rFont val="Arial"/>
        <family val="2"/>
      </rPr>
      <t>**</t>
    </r>
  </si>
  <si>
    <r>
      <t>,805</t>
    </r>
    <r>
      <rPr>
        <vertAlign val="superscript"/>
        <sz val="9"/>
        <color indexed="60"/>
        <rFont val="Arial"/>
        <family val="2"/>
      </rPr>
      <t>**</t>
    </r>
  </si>
  <si>
    <r>
      <t>,605</t>
    </r>
    <r>
      <rPr>
        <vertAlign val="superscript"/>
        <sz val="9"/>
        <color indexed="60"/>
        <rFont val="Arial"/>
        <family val="2"/>
      </rPr>
      <t>**</t>
    </r>
  </si>
  <si>
    <r>
      <t>,312</t>
    </r>
    <r>
      <rPr>
        <vertAlign val="superscript"/>
        <sz val="9"/>
        <color indexed="60"/>
        <rFont val="Arial"/>
        <family val="2"/>
      </rPr>
      <t>*</t>
    </r>
  </si>
  <si>
    <r>
      <t>,452</t>
    </r>
    <r>
      <rPr>
        <vertAlign val="superscript"/>
        <sz val="9"/>
        <color indexed="60"/>
        <rFont val="Arial"/>
        <family val="2"/>
      </rPr>
      <t>**</t>
    </r>
  </si>
  <si>
    <r>
      <t>,664</t>
    </r>
    <r>
      <rPr>
        <vertAlign val="superscript"/>
        <sz val="9"/>
        <color indexed="60"/>
        <rFont val="Arial"/>
        <family val="2"/>
      </rPr>
      <t>**</t>
    </r>
  </si>
  <si>
    <r>
      <t>,520</t>
    </r>
    <r>
      <rPr>
        <vertAlign val="superscript"/>
        <sz val="9"/>
        <color indexed="60"/>
        <rFont val="Arial"/>
        <family val="2"/>
      </rPr>
      <t>**</t>
    </r>
  </si>
  <si>
    <r>
      <t>,553</t>
    </r>
    <r>
      <rPr>
        <vertAlign val="superscript"/>
        <sz val="9"/>
        <color indexed="60"/>
        <rFont val="Arial"/>
        <family val="2"/>
      </rPr>
      <t>**</t>
    </r>
  </si>
  <si>
    <r>
      <t>,386</t>
    </r>
    <r>
      <rPr>
        <vertAlign val="superscript"/>
        <sz val="9"/>
        <color indexed="60"/>
        <rFont val="Arial"/>
        <family val="2"/>
      </rPr>
      <t>**</t>
    </r>
  </si>
  <si>
    <r>
      <t>,914</t>
    </r>
    <r>
      <rPr>
        <vertAlign val="superscript"/>
        <sz val="9"/>
        <color indexed="60"/>
        <rFont val="Arial"/>
        <family val="2"/>
      </rPr>
      <t>**</t>
    </r>
  </si>
  <si>
    <r>
      <t>,687</t>
    </r>
    <r>
      <rPr>
        <vertAlign val="superscript"/>
        <sz val="9"/>
        <color indexed="60"/>
        <rFont val="Arial"/>
        <family val="2"/>
      </rPr>
      <t>**</t>
    </r>
  </si>
  <si>
    <r>
      <t>,625</t>
    </r>
    <r>
      <rPr>
        <vertAlign val="superscript"/>
        <sz val="9"/>
        <color indexed="60"/>
        <rFont val="Arial"/>
        <family val="2"/>
      </rPr>
      <t>**</t>
    </r>
  </si>
  <si>
    <r>
      <t>,670</t>
    </r>
    <r>
      <rPr>
        <vertAlign val="superscript"/>
        <sz val="9"/>
        <color indexed="60"/>
        <rFont val="Arial"/>
        <family val="2"/>
      </rPr>
      <t>**</t>
    </r>
  </si>
  <si>
    <r>
      <t>,325</t>
    </r>
    <r>
      <rPr>
        <vertAlign val="superscript"/>
        <sz val="9"/>
        <color indexed="60"/>
        <rFont val="Arial"/>
        <family val="2"/>
      </rPr>
      <t>*</t>
    </r>
  </si>
  <si>
    <r>
      <t>,427</t>
    </r>
    <r>
      <rPr>
        <vertAlign val="superscript"/>
        <sz val="9"/>
        <color indexed="60"/>
        <rFont val="Arial"/>
        <family val="2"/>
      </rPr>
      <t>**</t>
    </r>
  </si>
  <si>
    <r>
      <t>,635</t>
    </r>
    <r>
      <rPr>
        <vertAlign val="superscript"/>
        <sz val="9"/>
        <color indexed="60"/>
        <rFont val="Arial"/>
        <family val="2"/>
      </rPr>
      <t>**</t>
    </r>
  </si>
  <si>
    <r>
      <t>,262</t>
    </r>
    <r>
      <rPr>
        <vertAlign val="superscript"/>
        <sz val="9"/>
        <color indexed="60"/>
        <rFont val="Arial"/>
        <family val="2"/>
      </rPr>
      <t>*</t>
    </r>
  </si>
  <si>
    <r>
      <t>,428</t>
    </r>
    <r>
      <rPr>
        <vertAlign val="superscript"/>
        <sz val="9"/>
        <color indexed="60"/>
        <rFont val="Arial"/>
        <family val="2"/>
      </rPr>
      <t>**</t>
    </r>
  </si>
  <si>
    <r>
      <t>,441</t>
    </r>
    <r>
      <rPr>
        <vertAlign val="superscript"/>
        <sz val="9"/>
        <color indexed="60"/>
        <rFont val="Arial"/>
        <family val="2"/>
      </rPr>
      <t>**</t>
    </r>
  </si>
  <si>
    <r>
      <t>,845</t>
    </r>
    <r>
      <rPr>
        <vertAlign val="superscript"/>
        <sz val="9"/>
        <color indexed="60"/>
        <rFont val="Arial"/>
        <family val="2"/>
      </rPr>
      <t>**</t>
    </r>
  </si>
  <si>
    <r>
      <t>,632</t>
    </r>
    <r>
      <rPr>
        <vertAlign val="superscript"/>
        <sz val="9"/>
        <color indexed="60"/>
        <rFont val="Arial"/>
        <family val="2"/>
      </rPr>
      <t>**</t>
    </r>
  </si>
  <si>
    <r>
      <t>,711</t>
    </r>
    <r>
      <rPr>
        <vertAlign val="superscript"/>
        <sz val="9"/>
        <color indexed="60"/>
        <rFont val="Arial"/>
        <family val="2"/>
      </rPr>
      <t>**</t>
    </r>
  </si>
  <si>
    <r>
      <t>,383</t>
    </r>
    <r>
      <rPr>
        <vertAlign val="superscript"/>
        <sz val="9"/>
        <color indexed="60"/>
        <rFont val="Arial"/>
        <family val="2"/>
      </rPr>
      <t>**</t>
    </r>
  </si>
  <si>
    <r>
      <t>,367</t>
    </r>
    <r>
      <rPr>
        <vertAlign val="superscript"/>
        <sz val="9"/>
        <color indexed="60"/>
        <rFont val="Arial"/>
        <family val="2"/>
      </rPr>
      <t>**</t>
    </r>
  </si>
  <si>
    <r>
      <t>,542</t>
    </r>
    <r>
      <rPr>
        <vertAlign val="superscript"/>
        <sz val="9"/>
        <color indexed="60"/>
        <rFont val="Arial"/>
        <family val="2"/>
      </rPr>
      <t>**</t>
    </r>
  </si>
  <si>
    <r>
      <t>,394</t>
    </r>
    <r>
      <rPr>
        <vertAlign val="superscript"/>
        <sz val="9"/>
        <color indexed="60"/>
        <rFont val="Arial"/>
        <family val="2"/>
      </rPr>
      <t>**</t>
    </r>
  </si>
  <si>
    <r>
      <t>,868</t>
    </r>
    <r>
      <rPr>
        <vertAlign val="superscript"/>
        <sz val="9"/>
        <color indexed="60"/>
        <rFont val="Arial"/>
        <family val="2"/>
      </rPr>
      <t>**</t>
    </r>
  </si>
  <si>
    <r>
      <t>,545</t>
    </r>
    <r>
      <rPr>
        <vertAlign val="superscript"/>
        <sz val="9"/>
        <color indexed="60"/>
        <rFont val="Arial"/>
        <family val="2"/>
      </rPr>
      <t>**</t>
    </r>
  </si>
  <si>
    <r>
      <t>,384</t>
    </r>
    <r>
      <rPr>
        <vertAlign val="superscript"/>
        <sz val="9"/>
        <color indexed="60"/>
        <rFont val="Arial"/>
        <family val="2"/>
      </rPr>
      <t>**</t>
    </r>
  </si>
  <si>
    <r>
      <t>,484</t>
    </r>
    <r>
      <rPr>
        <vertAlign val="superscript"/>
        <sz val="9"/>
        <color indexed="60"/>
        <rFont val="Arial"/>
        <family val="2"/>
      </rPr>
      <t>**</t>
    </r>
  </si>
  <si>
    <r>
      <t>,359</t>
    </r>
    <r>
      <rPr>
        <vertAlign val="superscript"/>
        <sz val="9"/>
        <color indexed="60"/>
        <rFont val="Arial"/>
        <family val="2"/>
      </rPr>
      <t>**</t>
    </r>
  </si>
  <si>
    <r>
      <t>,392</t>
    </r>
    <r>
      <rPr>
        <vertAlign val="superscript"/>
        <sz val="9"/>
        <color indexed="60"/>
        <rFont val="Arial"/>
        <family val="2"/>
      </rPr>
      <t>**</t>
    </r>
  </si>
  <si>
    <r>
      <t>,326</t>
    </r>
    <r>
      <rPr>
        <vertAlign val="superscript"/>
        <sz val="9"/>
        <color indexed="60"/>
        <rFont val="Arial"/>
        <family val="2"/>
      </rPr>
      <t>*</t>
    </r>
  </si>
  <si>
    <r>
      <t>,751</t>
    </r>
    <r>
      <rPr>
        <vertAlign val="superscript"/>
        <sz val="9"/>
        <color indexed="60"/>
        <rFont val="Arial"/>
        <family val="2"/>
      </rPr>
      <t>**</t>
    </r>
  </si>
  <si>
    <r>
      <t>,443</t>
    </r>
    <r>
      <rPr>
        <vertAlign val="superscript"/>
        <sz val="9"/>
        <color indexed="60"/>
        <rFont val="Arial"/>
        <family val="2"/>
      </rPr>
      <t>**</t>
    </r>
  </si>
  <si>
    <r>
      <t>,493</t>
    </r>
    <r>
      <rPr>
        <vertAlign val="superscript"/>
        <sz val="9"/>
        <color indexed="60"/>
        <rFont val="Arial"/>
        <family val="2"/>
      </rPr>
      <t>**</t>
    </r>
  </si>
  <si>
    <r>
      <t>,332</t>
    </r>
    <r>
      <rPr>
        <vertAlign val="superscript"/>
        <sz val="9"/>
        <color indexed="60"/>
        <rFont val="Arial"/>
        <family val="2"/>
      </rPr>
      <t>**</t>
    </r>
  </si>
  <si>
    <r>
      <t>,320</t>
    </r>
    <r>
      <rPr>
        <vertAlign val="superscript"/>
        <sz val="9"/>
        <color indexed="60"/>
        <rFont val="Arial"/>
        <family val="2"/>
      </rPr>
      <t>*</t>
    </r>
  </si>
  <si>
    <r>
      <t>,283</t>
    </r>
    <r>
      <rPr>
        <vertAlign val="superscript"/>
        <sz val="9"/>
        <color indexed="60"/>
        <rFont val="Arial"/>
        <family val="2"/>
      </rPr>
      <t>*</t>
    </r>
  </si>
  <si>
    <r>
      <t>,473</t>
    </r>
    <r>
      <rPr>
        <vertAlign val="superscript"/>
        <sz val="9"/>
        <color indexed="60"/>
        <rFont val="Arial"/>
        <family val="2"/>
      </rPr>
      <t>**</t>
    </r>
  </si>
  <si>
    <r>
      <t>,568</t>
    </r>
    <r>
      <rPr>
        <vertAlign val="superscript"/>
        <sz val="9"/>
        <color indexed="60"/>
        <rFont val="Arial"/>
        <family val="2"/>
      </rPr>
      <t>**</t>
    </r>
  </si>
  <si>
    <r>
      <t>,575</t>
    </r>
    <r>
      <rPr>
        <vertAlign val="superscript"/>
        <sz val="9"/>
        <color indexed="60"/>
        <rFont val="Arial"/>
        <family val="2"/>
      </rPr>
      <t>**</t>
    </r>
  </si>
  <si>
    <r>
      <t>,541</t>
    </r>
    <r>
      <rPr>
        <vertAlign val="superscript"/>
        <sz val="9"/>
        <color indexed="60"/>
        <rFont val="Arial"/>
        <family val="2"/>
      </rPr>
      <t>**</t>
    </r>
  </si>
  <si>
    <r>
      <t>,621</t>
    </r>
    <r>
      <rPr>
        <vertAlign val="superscript"/>
        <sz val="9"/>
        <color indexed="60"/>
        <rFont val="Arial"/>
        <family val="2"/>
      </rPr>
      <t>**</t>
    </r>
  </si>
  <si>
    <r>
      <t>,255</t>
    </r>
    <r>
      <rPr>
        <vertAlign val="superscript"/>
        <sz val="9"/>
        <color indexed="60"/>
        <rFont val="Arial"/>
        <family val="2"/>
      </rPr>
      <t>*</t>
    </r>
  </si>
  <si>
    <r>
      <t>,763</t>
    </r>
    <r>
      <rPr>
        <vertAlign val="superscript"/>
        <sz val="9"/>
        <color indexed="60"/>
        <rFont val="Arial"/>
        <family val="2"/>
      </rPr>
      <t>**</t>
    </r>
  </si>
  <si>
    <r>
      <t>,552</t>
    </r>
    <r>
      <rPr>
        <vertAlign val="superscript"/>
        <sz val="9"/>
        <color indexed="60"/>
        <rFont val="Arial"/>
        <family val="2"/>
      </rPr>
      <t>**</t>
    </r>
  </si>
  <si>
    <r>
      <t>,492</t>
    </r>
    <r>
      <rPr>
        <vertAlign val="superscript"/>
        <sz val="9"/>
        <color indexed="60"/>
        <rFont val="Arial"/>
        <family val="2"/>
      </rPr>
      <t>**</t>
    </r>
  </si>
  <si>
    <r>
      <t>,583</t>
    </r>
    <r>
      <rPr>
        <vertAlign val="superscript"/>
        <sz val="9"/>
        <color indexed="60"/>
        <rFont val="Arial"/>
        <family val="2"/>
      </rPr>
      <t>**</t>
    </r>
  </si>
  <si>
    <r>
      <t>,502</t>
    </r>
    <r>
      <rPr>
        <vertAlign val="superscript"/>
        <sz val="9"/>
        <color indexed="60"/>
        <rFont val="Arial"/>
        <family val="2"/>
      </rPr>
      <t>**</t>
    </r>
  </si>
  <si>
    <r>
      <rPr>
        <b/>
        <sz val="10"/>
        <color theme="1"/>
        <rFont val="Calibri"/>
        <family val="2"/>
        <scheme val="minor"/>
      </rPr>
      <t xml:space="preserve">KESIMPULAN </t>
    </r>
    <r>
      <rPr>
        <sz val="10"/>
        <color theme="1"/>
        <rFont val="Calibri"/>
        <family val="2"/>
        <scheme val="minor"/>
      </rPr>
      <t xml:space="preserve">
Jumlah aitem 15 menjadi 14, dan reliabilitas yang didapat 0,924 dari 14 item yang valid </t>
    </r>
  </si>
  <si>
    <r>
      <t xml:space="preserve">*CATATAN
</t>
    </r>
    <r>
      <rPr>
        <sz val="10"/>
        <color rgb="FF000000"/>
        <rFont val="Calibri"/>
        <family val="2"/>
        <scheme val="minor"/>
      </rPr>
      <t>Aitem 12 dengan nilai Sig. 0,732 &gt; 0,05</t>
    </r>
    <r>
      <rPr>
        <b/>
        <sz val="10"/>
        <color rgb="FF000000"/>
        <rFont val="Calibri"/>
        <family val="2"/>
        <scheme val="minor"/>
      </rPr>
      <t xml:space="preserve">  
*KESIMPULAN 
</t>
    </r>
    <r>
      <rPr>
        <sz val="10"/>
        <color rgb="FF000000"/>
        <rFont val="Calibri"/>
        <family val="2"/>
        <scheme val="minor"/>
      </rPr>
      <t>1 AITEM GUGUR : Y1.12</t>
    </r>
    <r>
      <rPr>
        <b/>
        <sz val="10"/>
        <color rgb="FF000000"/>
        <rFont val="Calibri"/>
        <family val="2"/>
        <scheme val="minor"/>
      </rPr>
      <t xml:space="preserve">
</t>
    </r>
  </si>
  <si>
    <t>X &lt; 26,668</t>
  </si>
  <si>
    <t>26,668 ≤  X &lt; 46,765</t>
  </si>
  <si>
    <t>X &gt; 46,765</t>
  </si>
  <si>
    <r>
      <t>,324</t>
    </r>
    <r>
      <rPr>
        <vertAlign val="superscript"/>
        <sz val="9"/>
        <color indexed="60"/>
        <rFont val="Arial"/>
        <family val="2"/>
      </rPr>
      <t>*</t>
    </r>
  </si>
  <si>
    <r>
      <t>,378</t>
    </r>
    <r>
      <rPr>
        <vertAlign val="superscript"/>
        <sz val="9"/>
        <color indexed="60"/>
        <rFont val="Arial"/>
        <family val="2"/>
      </rPr>
      <t>**</t>
    </r>
  </si>
  <si>
    <r>
      <t>,402</t>
    </r>
    <r>
      <rPr>
        <vertAlign val="superscript"/>
        <sz val="9"/>
        <color indexed="60"/>
        <rFont val="Arial"/>
        <family val="2"/>
      </rPr>
      <t>**</t>
    </r>
  </si>
  <si>
    <r>
      <t>,387</t>
    </r>
    <r>
      <rPr>
        <vertAlign val="superscript"/>
        <sz val="9"/>
        <color indexed="60"/>
        <rFont val="Arial"/>
        <family val="2"/>
      </rPr>
      <t>**</t>
    </r>
  </si>
  <si>
    <r>
      <t>,357</t>
    </r>
    <r>
      <rPr>
        <vertAlign val="superscript"/>
        <sz val="9"/>
        <color indexed="60"/>
        <rFont val="Arial"/>
        <family val="2"/>
      </rPr>
      <t>**</t>
    </r>
  </si>
  <si>
    <r>
      <t>,354</t>
    </r>
    <r>
      <rPr>
        <vertAlign val="superscript"/>
        <sz val="9"/>
        <color indexed="60"/>
        <rFont val="Arial"/>
        <family val="2"/>
      </rPr>
      <t>**</t>
    </r>
  </si>
  <si>
    <r>
      <t>,566</t>
    </r>
    <r>
      <rPr>
        <vertAlign val="superscript"/>
        <sz val="9"/>
        <color indexed="60"/>
        <rFont val="Arial"/>
        <family val="2"/>
      </rPr>
      <t>**</t>
    </r>
  </si>
  <si>
    <r>
      <t>,508</t>
    </r>
    <r>
      <rPr>
        <vertAlign val="superscript"/>
        <sz val="9"/>
        <color indexed="60"/>
        <rFont val="Arial"/>
        <family val="2"/>
      </rPr>
      <t>**</t>
    </r>
  </si>
  <si>
    <r>
      <t>,673</t>
    </r>
    <r>
      <rPr>
        <vertAlign val="superscript"/>
        <sz val="9"/>
        <color indexed="60"/>
        <rFont val="Arial"/>
        <family val="2"/>
      </rPr>
      <t>**</t>
    </r>
  </si>
  <si>
    <r>
      <t>,389</t>
    </r>
    <r>
      <rPr>
        <vertAlign val="superscript"/>
        <sz val="9"/>
        <color indexed="60"/>
        <rFont val="Arial"/>
        <family val="2"/>
      </rPr>
      <t>**</t>
    </r>
  </si>
  <si>
    <r>
      <t>,516</t>
    </r>
    <r>
      <rPr>
        <vertAlign val="superscript"/>
        <sz val="9"/>
        <color indexed="60"/>
        <rFont val="Arial"/>
        <family val="2"/>
      </rPr>
      <t>**</t>
    </r>
  </si>
  <si>
    <r>
      <t>,390</t>
    </r>
    <r>
      <rPr>
        <vertAlign val="superscript"/>
        <sz val="9"/>
        <color indexed="60"/>
        <rFont val="Arial"/>
        <family val="2"/>
      </rPr>
      <t>**</t>
    </r>
  </si>
  <si>
    <r>
      <t>,298</t>
    </r>
    <r>
      <rPr>
        <vertAlign val="superscript"/>
        <sz val="9"/>
        <color indexed="60"/>
        <rFont val="Arial"/>
        <family val="2"/>
      </rPr>
      <t>*</t>
    </r>
  </si>
  <si>
    <r>
      <t>,338</t>
    </r>
    <r>
      <rPr>
        <vertAlign val="superscript"/>
        <sz val="9"/>
        <color indexed="60"/>
        <rFont val="Arial"/>
        <family val="2"/>
      </rPr>
      <t>**</t>
    </r>
  </si>
  <si>
    <r>
      <t>,505</t>
    </r>
    <r>
      <rPr>
        <vertAlign val="superscript"/>
        <sz val="9"/>
        <color indexed="60"/>
        <rFont val="Arial"/>
        <family val="2"/>
      </rPr>
      <t>**</t>
    </r>
  </si>
  <si>
    <r>
      <t>,547</t>
    </r>
    <r>
      <rPr>
        <vertAlign val="superscript"/>
        <sz val="9"/>
        <color indexed="60"/>
        <rFont val="Arial"/>
        <family val="2"/>
      </rPr>
      <t>**</t>
    </r>
  </si>
  <si>
    <r>
      <t>,444</t>
    </r>
    <r>
      <rPr>
        <vertAlign val="superscript"/>
        <sz val="9"/>
        <color indexed="60"/>
        <rFont val="Arial"/>
        <family val="2"/>
      </rPr>
      <t>**</t>
    </r>
  </si>
  <si>
    <r>
      <t>,294</t>
    </r>
    <r>
      <rPr>
        <vertAlign val="superscript"/>
        <sz val="9"/>
        <color indexed="60"/>
        <rFont val="Arial"/>
        <family val="2"/>
      </rPr>
      <t>*</t>
    </r>
  </si>
  <si>
    <r>
      <t>,574</t>
    </r>
    <r>
      <rPr>
        <vertAlign val="superscript"/>
        <sz val="9"/>
        <color indexed="60"/>
        <rFont val="Arial"/>
        <family val="2"/>
      </rPr>
      <t>**</t>
    </r>
  </si>
  <si>
    <r>
      <t>,376</t>
    </r>
    <r>
      <rPr>
        <vertAlign val="superscript"/>
        <sz val="9"/>
        <color indexed="60"/>
        <rFont val="Arial"/>
        <family val="2"/>
      </rPr>
      <t>**</t>
    </r>
  </si>
  <si>
    <r>
      <t>,577</t>
    </r>
    <r>
      <rPr>
        <vertAlign val="superscript"/>
        <sz val="9"/>
        <color indexed="60"/>
        <rFont val="Arial"/>
        <family val="2"/>
      </rPr>
      <t>**</t>
    </r>
  </si>
  <si>
    <r>
      <t>,345</t>
    </r>
    <r>
      <rPr>
        <vertAlign val="superscript"/>
        <sz val="9"/>
        <color indexed="60"/>
        <rFont val="Arial"/>
        <family val="2"/>
      </rPr>
      <t>**</t>
    </r>
  </si>
  <si>
    <r>
      <t>,318</t>
    </r>
    <r>
      <rPr>
        <vertAlign val="superscript"/>
        <sz val="9"/>
        <color indexed="60"/>
        <rFont val="Arial"/>
        <family val="2"/>
      </rPr>
      <t>*</t>
    </r>
  </si>
  <si>
    <r>
      <t>,706</t>
    </r>
    <r>
      <rPr>
        <vertAlign val="superscript"/>
        <sz val="9"/>
        <color indexed="60"/>
        <rFont val="Arial"/>
        <family val="2"/>
      </rPr>
      <t>**</t>
    </r>
  </si>
  <si>
    <r>
      <t>,317</t>
    </r>
    <r>
      <rPr>
        <vertAlign val="superscript"/>
        <sz val="9"/>
        <color indexed="60"/>
        <rFont val="Arial"/>
        <family val="2"/>
      </rPr>
      <t>*</t>
    </r>
  </si>
  <si>
    <r>
      <t>,305</t>
    </r>
    <r>
      <rPr>
        <vertAlign val="superscript"/>
        <sz val="9"/>
        <color indexed="60"/>
        <rFont val="Arial"/>
        <family val="2"/>
      </rPr>
      <t>*</t>
    </r>
  </si>
  <si>
    <r>
      <t>,292</t>
    </r>
    <r>
      <rPr>
        <vertAlign val="superscript"/>
        <sz val="9"/>
        <color indexed="60"/>
        <rFont val="Arial"/>
        <family val="2"/>
      </rPr>
      <t>*</t>
    </r>
  </si>
  <si>
    <r>
      <t>,480</t>
    </r>
    <r>
      <rPr>
        <vertAlign val="superscript"/>
        <sz val="9"/>
        <color indexed="60"/>
        <rFont val="Arial"/>
        <family val="2"/>
      </rPr>
      <t>**</t>
    </r>
  </si>
  <si>
    <r>
      <t>,321</t>
    </r>
    <r>
      <rPr>
        <vertAlign val="superscript"/>
        <sz val="9"/>
        <color indexed="60"/>
        <rFont val="Arial"/>
        <family val="2"/>
      </rPr>
      <t>*</t>
    </r>
  </si>
  <si>
    <r>
      <t>,451</t>
    </r>
    <r>
      <rPr>
        <vertAlign val="superscript"/>
        <sz val="9"/>
        <color indexed="60"/>
        <rFont val="Arial"/>
        <family val="2"/>
      </rPr>
      <t>**</t>
    </r>
  </si>
  <si>
    <r>
      <t>,458</t>
    </r>
    <r>
      <rPr>
        <vertAlign val="superscript"/>
        <sz val="9"/>
        <color indexed="60"/>
        <rFont val="Arial"/>
        <family val="2"/>
      </rPr>
      <t>**</t>
    </r>
  </si>
  <si>
    <r>
      <t>,397</t>
    </r>
    <r>
      <rPr>
        <vertAlign val="superscript"/>
        <sz val="9"/>
        <color indexed="60"/>
        <rFont val="Arial"/>
        <family val="2"/>
      </rPr>
      <t>**</t>
    </r>
  </si>
  <si>
    <r>
      <t>,303</t>
    </r>
    <r>
      <rPr>
        <vertAlign val="superscript"/>
        <sz val="9"/>
        <color indexed="60"/>
        <rFont val="Arial"/>
        <family val="2"/>
      </rPr>
      <t>*</t>
    </r>
  </si>
  <si>
    <r>
      <t>,703</t>
    </r>
    <r>
      <rPr>
        <vertAlign val="superscript"/>
        <sz val="9"/>
        <color indexed="60"/>
        <rFont val="Arial"/>
        <family val="2"/>
      </rPr>
      <t>**</t>
    </r>
  </si>
  <si>
    <r>
      <t>,323</t>
    </r>
    <r>
      <rPr>
        <vertAlign val="superscript"/>
        <sz val="9"/>
        <color indexed="60"/>
        <rFont val="Arial"/>
        <family val="2"/>
      </rPr>
      <t>*</t>
    </r>
  </si>
  <si>
    <r>
      <t>,334</t>
    </r>
    <r>
      <rPr>
        <vertAlign val="superscript"/>
        <sz val="9"/>
        <color indexed="60"/>
        <rFont val="Arial"/>
        <family val="2"/>
      </rPr>
      <t>**</t>
    </r>
  </si>
  <si>
    <r>
      <t>,280</t>
    </r>
    <r>
      <rPr>
        <vertAlign val="superscript"/>
        <sz val="9"/>
        <color indexed="60"/>
        <rFont val="Arial"/>
        <family val="2"/>
      </rPr>
      <t>*</t>
    </r>
  </si>
  <si>
    <r>
      <t>,265</t>
    </r>
    <r>
      <rPr>
        <vertAlign val="superscript"/>
        <sz val="9"/>
        <color indexed="60"/>
        <rFont val="Arial"/>
        <family val="2"/>
      </rPr>
      <t>*</t>
    </r>
  </si>
  <si>
    <r>
      <t>,260</t>
    </r>
    <r>
      <rPr>
        <vertAlign val="superscript"/>
        <sz val="9"/>
        <color indexed="60"/>
        <rFont val="Arial"/>
        <family val="2"/>
      </rPr>
      <t>*</t>
    </r>
  </si>
  <si>
    <r>
      <t>,287</t>
    </r>
    <r>
      <rPr>
        <vertAlign val="superscript"/>
        <sz val="9"/>
        <color indexed="60"/>
        <rFont val="Arial"/>
        <family val="2"/>
      </rPr>
      <t>*</t>
    </r>
  </si>
  <si>
    <r>
      <t>-,280</t>
    </r>
    <r>
      <rPr>
        <vertAlign val="superscript"/>
        <sz val="9"/>
        <color indexed="60"/>
        <rFont val="Arial"/>
        <family val="2"/>
      </rPr>
      <t>*</t>
    </r>
  </si>
  <si>
    <r>
      <t>,351</t>
    </r>
    <r>
      <rPr>
        <vertAlign val="superscript"/>
        <sz val="9"/>
        <color indexed="60"/>
        <rFont val="Arial"/>
        <family val="2"/>
      </rPr>
      <t>**</t>
    </r>
  </si>
  <si>
    <r>
      <t>,346</t>
    </r>
    <r>
      <rPr>
        <vertAlign val="superscript"/>
        <sz val="9"/>
        <color indexed="60"/>
        <rFont val="Arial"/>
        <family val="2"/>
      </rPr>
      <t>**</t>
    </r>
  </si>
  <si>
    <r>
      <t>,276</t>
    </r>
    <r>
      <rPr>
        <vertAlign val="superscript"/>
        <sz val="9"/>
        <color indexed="60"/>
        <rFont val="Arial"/>
        <family val="2"/>
      </rPr>
      <t>*</t>
    </r>
  </si>
  <si>
    <r>
      <t>,268</t>
    </r>
    <r>
      <rPr>
        <vertAlign val="superscript"/>
        <sz val="9"/>
        <color indexed="60"/>
        <rFont val="Arial"/>
        <family val="2"/>
      </rPr>
      <t>*</t>
    </r>
  </si>
  <si>
    <r>
      <t>,330</t>
    </r>
    <r>
      <rPr>
        <vertAlign val="superscript"/>
        <sz val="9"/>
        <color indexed="60"/>
        <rFont val="Arial"/>
        <family val="2"/>
      </rPr>
      <t>**</t>
    </r>
  </si>
  <si>
    <r>
      <t>,485</t>
    </r>
    <r>
      <rPr>
        <vertAlign val="superscript"/>
        <sz val="9"/>
        <color indexed="60"/>
        <rFont val="Arial"/>
        <family val="2"/>
      </rPr>
      <t>**</t>
    </r>
  </si>
  <si>
    <r>
      <t>,310</t>
    </r>
    <r>
      <rPr>
        <vertAlign val="superscript"/>
        <sz val="9"/>
        <color indexed="60"/>
        <rFont val="Arial"/>
        <family val="2"/>
      </rPr>
      <t>*</t>
    </r>
  </si>
  <si>
    <r>
      <t>,347</t>
    </r>
    <r>
      <rPr>
        <vertAlign val="superscript"/>
        <sz val="9"/>
        <color indexed="60"/>
        <rFont val="Arial"/>
        <family val="2"/>
      </rPr>
      <t>**</t>
    </r>
  </si>
  <si>
    <r>
      <t>,610</t>
    </r>
    <r>
      <rPr>
        <vertAlign val="superscript"/>
        <sz val="9"/>
        <color indexed="60"/>
        <rFont val="Arial"/>
        <family val="2"/>
      </rPr>
      <t>**</t>
    </r>
  </si>
  <si>
    <r>
      <t>,313</t>
    </r>
    <r>
      <rPr>
        <vertAlign val="superscript"/>
        <sz val="9"/>
        <color indexed="60"/>
        <rFont val="Arial"/>
        <family val="2"/>
      </rPr>
      <t>*</t>
    </r>
  </si>
  <si>
    <r>
      <t>,269</t>
    </r>
    <r>
      <rPr>
        <vertAlign val="superscript"/>
        <sz val="9"/>
        <color indexed="60"/>
        <rFont val="Arial"/>
        <family val="2"/>
      </rPr>
      <t>*</t>
    </r>
  </si>
  <si>
    <r>
      <t>,438</t>
    </r>
    <r>
      <rPr>
        <vertAlign val="superscript"/>
        <sz val="9"/>
        <color indexed="60"/>
        <rFont val="Arial"/>
        <family val="2"/>
      </rPr>
      <t>**</t>
    </r>
  </si>
  <si>
    <r>
      <t>,375</t>
    </r>
    <r>
      <rPr>
        <vertAlign val="superscript"/>
        <sz val="9"/>
        <color indexed="60"/>
        <rFont val="Arial"/>
        <family val="2"/>
      </rPr>
      <t>**</t>
    </r>
  </si>
  <si>
    <r>
      <t>,426</t>
    </r>
    <r>
      <rPr>
        <vertAlign val="superscript"/>
        <sz val="9"/>
        <color indexed="60"/>
        <rFont val="Arial"/>
        <family val="2"/>
      </rPr>
      <t>**</t>
    </r>
  </si>
  <si>
    <r>
      <t>,633</t>
    </r>
    <r>
      <rPr>
        <vertAlign val="superscript"/>
        <sz val="9"/>
        <color indexed="60"/>
        <rFont val="Arial"/>
        <family val="2"/>
      </rPr>
      <t>**</t>
    </r>
  </si>
  <si>
    <r>
      <t>,284</t>
    </r>
    <r>
      <rPr>
        <vertAlign val="superscript"/>
        <sz val="9"/>
        <color indexed="60"/>
        <rFont val="Arial"/>
        <family val="2"/>
      </rPr>
      <t>*</t>
    </r>
  </si>
  <si>
    <r>
      <t>-,356</t>
    </r>
    <r>
      <rPr>
        <vertAlign val="superscript"/>
        <sz val="9"/>
        <color indexed="60"/>
        <rFont val="Arial"/>
        <family val="2"/>
      </rPr>
      <t>**</t>
    </r>
  </si>
  <si>
    <r>
      <t>,449</t>
    </r>
    <r>
      <rPr>
        <vertAlign val="superscript"/>
        <sz val="9"/>
        <color indexed="60"/>
        <rFont val="Arial"/>
        <family val="2"/>
      </rPr>
      <t>**</t>
    </r>
  </si>
  <si>
    <r>
      <t>,403</t>
    </r>
    <r>
      <rPr>
        <vertAlign val="superscript"/>
        <sz val="9"/>
        <color indexed="60"/>
        <rFont val="Arial"/>
        <family val="2"/>
      </rPr>
      <t>**</t>
    </r>
  </si>
  <si>
    <r>
      <t>,543</t>
    </r>
    <r>
      <rPr>
        <vertAlign val="superscript"/>
        <sz val="9"/>
        <color indexed="60"/>
        <rFont val="Arial"/>
        <family val="2"/>
      </rPr>
      <t>**</t>
    </r>
  </si>
  <si>
    <r>
      <t>,554</t>
    </r>
    <r>
      <rPr>
        <vertAlign val="superscript"/>
        <sz val="9"/>
        <color indexed="60"/>
        <rFont val="Arial"/>
        <family val="2"/>
      </rPr>
      <t>**</t>
    </r>
  </si>
  <si>
    <r>
      <t>,501</t>
    </r>
    <r>
      <rPr>
        <vertAlign val="superscript"/>
        <sz val="9"/>
        <color indexed="60"/>
        <rFont val="Arial"/>
        <family val="2"/>
      </rPr>
      <t>**</t>
    </r>
  </si>
  <si>
    <r>
      <t>,507</t>
    </r>
    <r>
      <rPr>
        <vertAlign val="superscript"/>
        <sz val="9"/>
        <color indexed="60"/>
        <rFont val="Arial"/>
        <family val="2"/>
      </rPr>
      <t>**</t>
    </r>
  </si>
  <si>
    <r>
      <t>,435</t>
    </r>
    <r>
      <rPr>
        <vertAlign val="superscript"/>
        <sz val="9"/>
        <color indexed="60"/>
        <rFont val="Arial"/>
        <family val="2"/>
      </rPr>
      <t>**</t>
    </r>
  </si>
  <si>
    <r>
      <t>,457</t>
    </r>
    <r>
      <rPr>
        <vertAlign val="superscript"/>
        <sz val="9"/>
        <color indexed="60"/>
        <rFont val="Arial"/>
        <family val="2"/>
      </rPr>
      <t>**</t>
    </r>
  </si>
  <si>
    <r>
      <t>,370</t>
    </r>
    <r>
      <rPr>
        <vertAlign val="superscript"/>
        <sz val="9"/>
        <color indexed="60"/>
        <rFont val="Arial"/>
        <family val="2"/>
      </rPr>
      <t>**</t>
    </r>
  </si>
  <si>
    <r>
      <t>,306</t>
    </r>
    <r>
      <rPr>
        <vertAlign val="superscript"/>
        <sz val="9"/>
        <color indexed="60"/>
        <rFont val="Arial"/>
        <family val="2"/>
      </rPr>
      <t>*</t>
    </r>
  </si>
  <si>
    <r>
      <t>,661</t>
    </r>
    <r>
      <rPr>
        <vertAlign val="superscript"/>
        <sz val="9"/>
        <color indexed="60"/>
        <rFont val="Arial"/>
        <family val="2"/>
      </rPr>
      <t>**</t>
    </r>
  </si>
  <si>
    <r>
      <t>,531</t>
    </r>
    <r>
      <rPr>
        <vertAlign val="superscript"/>
        <sz val="9"/>
        <color indexed="60"/>
        <rFont val="Arial"/>
        <family val="2"/>
      </rPr>
      <t>**</t>
    </r>
  </si>
  <si>
    <r>
      <t>,567</t>
    </r>
    <r>
      <rPr>
        <vertAlign val="superscript"/>
        <sz val="9"/>
        <color indexed="60"/>
        <rFont val="Arial"/>
        <family val="2"/>
      </rPr>
      <t>**</t>
    </r>
  </si>
  <si>
    <r>
      <t>,499</t>
    </r>
    <r>
      <rPr>
        <vertAlign val="superscript"/>
        <sz val="9"/>
        <color indexed="60"/>
        <rFont val="Arial"/>
        <family val="2"/>
      </rPr>
      <t>**</t>
    </r>
  </si>
  <si>
    <r>
      <t>,503</t>
    </r>
    <r>
      <rPr>
        <vertAlign val="superscript"/>
        <sz val="9"/>
        <color indexed="60"/>
        <rFont val="Arial"/>
        <family val="2"/>
      </rPr>
      <t>**</t>
    </r>
  </si>
  <si>
    <r>
      <t>,529</t>
    </r>
    <r>
      <rPr>
        <vertAlign val="superscript"/>
        <sz val="9"/>
        <color indexed="60"/>
        <rFont val="Arial"/>
        <family val="2"/>
      </rPr>
      <t>**</t>
    </r>
  </si>
  <si>
    <t>REGULASI DIRI
(SEBELUM)</t>
  </si>
  <si>
    <r>
      <t xml:space="preserve">*CATATAN
</t>
    </r>
    <r>
      <rPr>
        <sz val="10"/>
        <color rgb="FF000000"/>
        <rFont val="Calibri"/>
        <family val="2"/>
        <scheme val="minor"/>
      </rPr>
      <t>Aitem 11 dengan nilai Sig. 0,541 &gt; 0,05</t>
    </r>
    <r>
      <rPr>
        <b/>
        <sz val="10"/>
        <color rgb="FF000000"/>
        <rFont val="Calibri"/>
        <family val="2"/>
        <scheme val="minor"/>
      </rPr>
      <t xml:space="preserve">  
*KESIMPULAN 
</t>
    </r>
    <r>
      <rPr>
        <sz val="10"/>
        <color rgb="FF000000"/>
        <rFont val="Calibri"/>
        <family val="2"/>
        <scheme val="minor"/>
      </rPr>
      <t>1 AITEM GUGUR : X1.11</t>
    </r>
    <r>
      <rPr>
        <b/>
        <sz val="10"/>
        <color rgb="FF000000"/>
        <rFont val="Calibri"/>
        <family val="2"/>
        <scheme val="minor"/>
      </rPr>
      <t xml:space="preserve">
</t>
    </r>
  </si>
  <si>
    <t>REGULASI DIRI
(SESUDAH)</t>
  </si>
  <si>
    <r>
      <rPr>
        <b/>
        <sz val="10"/>
        <color theme="1"/>
        <rFont val="Calibri"/>
        <family val="2"/>
        <scheme val="minor"/>
      </rPr>
      <t xml:space="preserve">KESIMPULAN </t>
    </r>
    <r>
      <rPr>
        <sz val="10"/>
        <color theme="1"/>
        <rFont val="Calibri"/>
        <family val="2"/>
        <scheme val="minor"/>
      </rPr>
      <t xml:space="preserve">
Jumlah aitem 18 menjadi 17, dan reliabilitas yang didapat adalah 0,864 dari 17 aitem yang valid </t>
    </r>
  </si>
  <si>
    <r>
      <t>,588</t>
    </r>
    <r>
      <rPr>
        <vertAlign val="superscript"/>
        <sz val="9"/>
        <color indexed="60"/>
        <rFont val="Arial"/>
        <family val="2"/>
      </rPr>
      <t>**</t>
    </r>
  </si>
  <si>
    <r>
      <t>,489</t>
    </r>
    <r>
      <rPr>
        <vertAlign val="superscript"/>
        <sz val="9"/>
        <color indexed="60"/>
        <rFont val="Arial"/>
        <family val="2"/>
      </rPr>
      <t>**</t>
    </r>
  </si>
  <si>
    <r>
      <t>,474</t>
    </r>
    <r>
      <rPr>
        <vertAlign val="superscript"/>
        <sz val="9"/>
        <color indexed="60"/>
        <rFont val="Arial"/>
        <family val="2"/>
      </rPr>
      <t>**</t>
    </r>
  </si>
  <si>
    <r>
      <t>,539</t>
    </r>
    <r>
      <rPr>
        <vertAlign val="superscript"/>
        <sz val="9"/>
        <color indexed="60"/>
        <rFont val="Arial"/>
        <family val="2"/>
      </rPr>
      <t>**</t>
    </r>
  </si>
  <si>
    <r>
      <t>,517</t>
    </r>
    <r>
      <rPr>
        <vertAlign val="superscript"/>
        <sz val="9"/>
        <color indexed="60"/>
        <rFont val="Arial"/>
        <family val="2"/>
      </rPr>
      <t>**</t>
    </r>
  </si>
  <si>
    <r>
      <t>,486</t>
    </r>
    <r>
      <rPr>
        <vertAlign val="superscript"/>
        <sz val="9"/>
        <color indexed="60"/>
        <rFont val="Arial"/>
        <family val="2"/>
      </rPr>
      <t>**</t>
    </r>
  </si>
  <si>
    <r>
      <t>,536</t>
    </r>
    <r>
      <rPr>
        <vertAlign val="superscript"/>
        <sz val="9"/>
        <color indexed="60"/>
        <rFont val="Arial"/>
        <family val="2"/>
      </rPr>
      <t>**</t>
    </r>
  </si>
  <si>
    <r>
      <t>,414</t>
    </r>
    <r>
      <rPr>
        <vertAlign val="superscript"/>
        <sz val="9"/>
        <color indexed="60"/>
        <rFont val="Arial"/>
        <family val="2"/>
      </rPr>
      <t>**</t>
    </r>
  </si>
  <si>
    <r>
      <t>-,471</t>
    </r>
    <r>
      <rPr>
        <vertAlign val="superscript"/>
        <sz val="9"/>
        <color indexed="60"/>
        <rFont val="Arial"/>
        <family val="2"/>
      </rPr>
      <t>**</t>
    </r>
  </si>
  <si>
    <r>
      <t>,609</t>
    </r>
    <r>
      <rPr>
        <vertAlign val="superscript"/>
        <sz val="9"/>
        <color indexed="60"/>
        <rFont val="Arial"/>
        <family val="2"/>
      </rPr>
      <t>**</t>
    </r>
  </si>
  <si>
    <r>
      <t>,361</t>
    </r>
    <r>
      <rPr>
        <vertAlign val="superscript"/>
        <sz val="9"/>
        <color indexed="60"/>
        <rFont val="Arial"/>
        <family val="2"/>
      </rPr>
      <t>**</t>
    </r>
  </si>
  <si>
    <r>
      <t>,770</t>
    </r>
    <r>
      <rPr>
        <vertAlign val="superscript"/>
        <sz val="9"/>
        <color indexed="60"/>
        <rFont val="Arial"/>
        <family val="2"/>
      </rPr>
      <t>**</t>
    </r>
  </si>
  <si>
    <r>
      <t>,488</t>
    </r>
    <r>
      <rPr>
        <vertAlign val="superscript"/>
        <sz val="9"/>
        <color indexed="60"/>
        <rFont val="Arial"/>
        <family val="2"/>
      </rPr>
      <t>**</t>
    </r>
  </si>
  <si>
    <r>
      <t>,647</t>
    </r>
    <r>
      <rPr>
        <vertAlign val="superscript"/>
        <sz val="9"/>
        <color indexed="60"/>
        <rFont val="Arial"/>
        <family val="2"/>
      </rPr>
      <t>**</t>
    </r>
  </si>
  <si>
    <r>
      <t>,368</t>
    </r>
    <r>
      <rPr>
        <vertAlign val="superscript"/>
        <sz val="9"/>
        <color indexed="60"/>
        <rFont val="Arial"/>
        <family val="2"/>
      </rPr>
      <t>**</t>
    </r>
  </si>
  <si>
    <r>
      <t>,391</t>
    </r>
    <r>
      <rPr>
        <vertAlign val="superscript"/>
        <sz val="9"/>
        <color indexed="60"/>
        <rFont val="Arial"/>
        <family val="2"/>
      </rPr>
      <t>**</t>
    </r>
  </si>
  <si>
    <r>
      <t>,308</t>
    </r>
    <r>
      <rPr>
        <vertAlign val="superscript"/>
        <sz val="9"/>
        <color indexed="60"/>
        <rFont val="Arial"/>
        <family val="2"/>
      </rPr>
      <t>*</t>
    </r>
  </si>
  <si>
    <r>
      <t>,450</t>
    </r>
    <r>
      <rPr>
        <vertAlign val="superscript"/>
        <sz val="9"/>
        <color indexed="60"/>
        <rFont val="Arial"/>
        <family val="2"/>
      </rPr>
      <t>**</t>
    </r>
  </si>
  <si>
    <r>
      <t>,349</t>
    </r>
    <r>
      <rPr>
        <vertAlign val="superscript"/>
        <sz val="9"/>
        <color indexed="60"/>
        <rFont val="Arial"/>
        <family val="2"/>
      </rPr>
      <t>**</t>
    </r>
  </si>
  <si>
    <r>
      <t>,476</t>
    </r>
    <r>
      <rPr>
        <vertAlign val="superscript"/>
        <sz val="9"/>
        <color indexed="60"/>
        <rFont val="Arial"/>
        <family val="2"/>
      </rPr>
      <t>**</t>
    </r>
  </si>
  <si>
    <r>
      <t>-,445</t>
    </r>
    <r>
      <rPr>
        <vertAlign val="superscript"/>
        <sz val="9"/>
        <color indexed="60"/>
        <rFont val="Arial"/>
        <family val="2"/>
      </rPr>
      <t>**</t>
    </r>
  </si>
  <si>
    <r>
      <t>,613</t>
    </r>
    <r>
      <rPr>
        <vertAlign val="superscript"/>
        <sz val="9"/>
        <color indexed="60"/>
        <rFont val="Arial"/>
        <family val="2"/>
      </rPr>
      <t>**</t>
    </r>
  </si>
  <si>
    <r>
      <t>,756</t>
    </r>
    <r>
      <rPr>
        <vertAlign val="superscript"/>
        <sz val="9"/>
        <color indexed="60"/>
        <rFont val="Arial"/>
        <family val="2"/>
      </rPr>
      <t>**</t>
    </r>
  </si>
  <si>
    <r>
      <t>,494</t>
    </r>
    <r>
      <rPr>
        <vertAlign val="superscript"/>
        <sz val="9"/>
        <color indexed="60"/>
        <rFont val="Arial"/>
        <family val="2"/>
      </rPr>
      <t>**</t>
    </r>
  </si>
  <si>
    <r>
      <t>,256</t>
    </r>
    <r>
      <rPr>
        <vertAlign val="superscript"/>
        <sz val="9"/>
        <color indexed="60"/>
        <rFont val="Arial"/>
        <family val="2"/>
      </rPr>
      <t>*</t>
    </r>
  </si>
  <si>
    <r>
      <t>,365</t>
    </r>
    <r>
      <rPr>
        <vertAlign val="superscript"/>
        <sz val="9"/>
        <color indexed="60"/>
        <rFont val="Arial"/>
        <family val="2"/>
      </rPr>
      <t>**</t>
    </r>
  </si>
  <si>
    <r>
      <t>,407</t>
    </r>
    <r>
      <rPr>
        <vertAlign val="superscript"/>
        <sz val="9"/>
        <color indexed="60"/>
        <rFont val="Arial"/>
        <family val="2"/>
      </rPr>
      <t>**</t>
    </r>
  </si>
  <si>
    <r>
      <t>-,289</t>
    </r>
    <r>
      <rPr>
        <vertAlign val="superscript"/>
        <sz val="9"/>
        <color indexed="60"/>
        <rFont val="Arial"/>
        <family val="2"/>
      </rPr>
      <t>*</t>
    </r>
  </si>
  <si>
    <r>
      <t>,523</t>
    </r>
    <r>
      <rPr>
        <vertAlign val="superscript"/>
        <sz val="9"/>
        <color indexed="60"/>
        <rFont val="Arial"/>
        <family val="2"/>
      </rPr>
      <t>**</t>
    </r>
  </si>
  <si>
    <r>
      <t>,261</t>
    </r>
    <r>
      <rPr>
        <vertAlign val="superscript"/>
        <sz val="9"/>
        <color indexed="60"/>
        <rFont val="Arial"/>
        <family val="2"/>
      </rPr>
      <t>*</t>
    </r>
  </si>
  <si>
    <r>
      <t>,645</t>
    </r>
    <r>
      <rPr>
        <vertAlign val="superscript"/>
        <sz val="9"/>
        <color indexed="60"/>
        <rFont val="Arial"/>
        <family val="2"/>
      </rPr>
      <t>**</t>
    </r>
  </si>
  <si>
    <r>
      <t>,418</t>
    </r>
    <r>
      <rPr>
        <vertAlign val="superscript"/>
        <sz val="9"/>
        <color indexed="60"/>
        <rFont val="Arial"/>
        <family val="2"/>
      </rPr>
      <t>**</t>
    </r>
  </si>
  <si>
    <r>
      <t>,381</t>
    </r>
    <r>
      <rPr>
        <vertAlign val="superscript"/>
        <sz val="9"/>
        <color indexed="60"/>
        <rFont val="Arial"/>
        <family val="2"/>
      </rPr>
      <t>**</t>
    </r>
  </si>
  <si>
    <r>
      <t>,382</t>
    </r>
    <r>
      <rPr>
        <vertAlign val="superscript"/>
        <sz val="9"/>
        <color indexed="60"/>
        <rFont val="Arial"/>
        <family val="2"/>
      </rPr>
      <t>**</t>
    </r>
  </si>
  <si>
    <r>
      <t>-,331</t>
    </r>
    <r>
      <rPr>
        <vertAlign val="superscript"/>
        <sz val="9"/>
        <color indexed="60"/>
        <rFont val="Arial"/>
        <family val="2"/>
      </rPr>
      <t>**</t>
    </r>
  </si>
  <si>
    <r>
      <t>,576</t>
    </r>
    <r>
      <rPr>
        <vertAlign val="superscript"/>
        <sz val="9"/>
        <color indexed="60"/>
        <rFont val="Arial"/>
        <family val="2"/>
      </rPr>
      <t>**</t>
    </r>
  </si>
  <si>
    <r>
      <t>,355</t>
    </r>
    <r>
      <rPr>
        <vertAlign val="superscript"/>
        <sz val="9"/>
        <color indexed="60"/>
        <rFont val="Arial"/>
        <family val="2"/>
      </rPr>
      <t>**</t>
    </r>
  </si>
  <si>
    <r>
      <t>,602</t>
    </r>
    <r>
      <rPr>
        <vertAlign val="superscript"/>
        <sz val="9"/>
        <color indexed="60"/>
        <rFont val="Arial"/>
        <family val="2"/>
      </rPr>
      <t>**</t>
    </r>
  </si>
  <si>
    <r>
      <t>,307</t>
    </r>
    <r>
      <rPr>
        <vertAlign val="superscript"/>
        <sz val="9"/>
        <color indexed="60"/>
        <rFont val="Arial"/>
        <family val="2"/>
      </rPr>
      <t>*</t>
    </r>
  </si>
  <si>
    <r>
      <t>,327</t>
    </r>
    <r>
      <rPr>
        <vertAlign val="superscript"/>
        <sz val="9"/>
        <color indexed="60"/>
        <rFont val="Arial"/>
        <family val="2"/>
      </rPr>
      <t>*</t>
    </r>
  </si>
  <si>
    <r>
      <t>,417</t>
    </r>
    <r>
      <rPr>
        <vertAlign val="superscript"/>
        <sz val="9"/>
        <color indexed="60"/>
        <rFont val="Arial"/>
        <family val="2"/>
      </rPr>
      <t>**</t>
    </r>
  </si>
  <si>
    <r>
      <t>-,451</t>
    </r>
    <r>
      <rPr>
        <vertAlign val="superscript"/>
        <sz val="9"/>
        <color indexed="60"/>
        <rFont val="Arial"/>
        <family val="2"/>
      </rPr>
      <t>**</t>
    </r>
  </si>
  <si>
    <r>
      <t>,590</t>
    </r>
    <r>
      <rPr>
        <vertAlign val="superscript"/>
        <sz val="9"/>
        <color indexed="60"/>
        <rFont val="Arial"/>
        <family val="2"/>
      </rPr>
      <t>**</t>
    </r>
  </si>
  <si>
    <r>
      <t>,644</t>
    </r>
    <r>
      <rPr>
        <vertAlign val="superscript"/>
        <sz val="9"/>
        <color indexed="60"/>
        <rFont val="Arial"/>
        <family val="2"/>
      </rPr>
      <t>**</t>
    </r>
  </si>
  <si>
    <r>
      <t>,431</t>
    </r>
    <r>
      <rPr>
        <vertAlign val="superscript"/>
        <sz val="9"/>
        <color indexed="60"/>
        <rFont val="Arial"/>
        <family val="2"/>
      </rPr>
      <t>**</t>
    </r>
  </si>
  <si>
    <r>
      <t>,415</t>
    </r>
    <r>
      <rPr>
        <vertAlign val="superscript"/>
        <sz val="9"/>
        <color indexed="60"/>
        <rFont val="Arial"/>
        <family val="2"/>
      </rPr>
      <t>**</t>
    </r>
  </si>
  <si>
    <r>
      <t>,510</t>
    </r>
    <r>
      <rPr>
        <vertAlign val="superscript"/>
        <sz val="9"/>
        <color indexed="60"/>
        <rFont val="Arial"/>
        <family val="2"/>
      </rPr>
      <t>**</t>
    </r>
  </si>
  <si>
    <r>
      <t>,445</t>
    </r>
    <r>
      <rPr>
        <vertAlign val="superscript"/>
        <sz val="9"/>
        <color indexed="60"/>
        <rFont val="Arial"/>
        <family val="2"/>
      </rPr>
      <t>**</t>
    </r>
  </si>
  <si>
    <r>
      <t>,314</t>
    </r>
    <r>
      <rPr>
        <vertAlign val="superscript"/>
        <sz val="9"/>
        <color indexed="60"/>
        <rFont val="Arial"/>
        <family val="2"/>
      </rPr>
      <t>*</t>
    </r>
  </si>
  <si>
    <r>
      <t>-,375</t>
    </r>
    <r>
      <rPr>
        <vertAlign val="superscript"/>
        <sz val="9"/>
        <color indexed="60"/>
        <rFont val="Arial"/>
        <family val="2"/>
      </rPr>
      <t>**</t>
    </r>
  </si>
  <si>
    <r>
      <t>,329</t>
    </r>
    <r>
      <rPr>
        <vertAlign val="superscript"/>
        <sz val="9"/>
        <color indexed="60"/>
        <rFont val="Arial"/>
        <family val="2"/>
      </rPr>
      <t>*</t>
    </r>
  </si>
  <si>
    <r>
      <t>,607</t>
    </r>
    <r>
      <rPr>
        <vertAlign val="superscript"/>
        <sz val="9"/>
        <color indexed="60"/>
        <rFont val="Arial"/>
        <family val="2"/>
      </rPr>
      <t>**</t>
    </r>
  </si>
  <si>
    <r>
      <t>,377</t>
    </r>
    <r>
      <rPr>
        <vertAlign val="superscript"/>
        <sz val="9"/>
        <color indexed="60"/>
        <rFont val="Arial"/>
        <family val="2"/>
      </rPr>
      <t>**</t>
    </r>
  </si>
  <si>
    <r>
      <t>,456</t>
    </r>
    <r>
      <rPr>
        <vertAlign val="superscript"/>
        <sz val="9"/>
        <color indexed="60"/>
        <rFont val="Arial"/>
        <family val="2"/>
      </rPr>
      <t>**</t>
    </r>
  </si>
  <si>
    <r>
      <t>-,399</t>
    </r>
    <r>
      <rPr>
        <vertAlign val="superscript"/>
        <sz val="9"/>
        <color indexed="60"/>
        <rFont val="Arial"/>
        <family val="2"/>
      </rPr>
      <t>**</t>
    </r>
  </si>
  <si>
    <r>
      <t>,453</t>
    </r>
    <r>
      <rPr>
        <vertAlign val="superscript"/>
        <sz val="9"/>
        <color indexed="60"/>
        <rFont val="Arial"/>
        <family val="2"/>
      </rPr>
      <t>**</t>
    </r>
  </si>
  <si>
    <r>
      <t>,433</t>
    </r>
    <r>
      <rPr>
        <vertAlign val="superscript"/>
        <sz val="9"/>
        <color indexed="60"/>
        <rFont val="Arial"/>
        <family val="2"/>
      </rPr>
      <t>**</t>
    </r>
  </si>
  <si>
    <r>
      <t>-,270</t>
    </r>
    <r>
      <rPr>
        <vertAlign val="superscript"/>
        <sz val="9"/>
        <color indexed="60"/>
        <rFont val="Arial"/>
        <family val="2"/>
      </rPr>
      <t>*</t>
    </r>
  </si>
  <si>
    <r>
      <t>,299</t>
    </r>
    <r>
      <rPr>
        <vertAlign val="superscript"/>
        <sz val="9"/>
        <color indexed="60"/>
        <rFont val="Arial"/>
        <family val="2"/>
      </rPr>
      <t>*</t>
    </r>
  </si>
  <si>
    <r>
      <t>,337</t>
    </r>
    <r>
      <rPr>
        <vertAlign val="superscript"/>
        <sz val="9"/>
        <color indexed="60"/>
        <rFont val="Arial"/>
        <family val="2"/>
      </rPr>
      <t>**</t>
    </r>
  </si>
  <si>
    <r>
      <t>,372</t>
    </r>
    <r>
      <rPr>
        <vertAlign val="superscript"/>
        <sz val="9"/>
        <color indexed="60"/>
        <rFont val="Arial"/>
        <family val="2"/>
      </rPr>
      <t>**</t>
    </r>
  </si>
  <si>
    <r>
      <t>-,346</t>
    </r>
    <r>
      <rPr>
        <vertAlign val="superscript"/>
        <sz val="9"/>
        <color indexed="60"/>
        <rFont val="Arial"/>
        <family val="2"/>
      </rPr>
      <t>**</t>
    </r>
  </si>
  <si>
    <r>
      <t>,316</t>
    </r>
    <r>
      <rPr>
        <vertAlign val="superscript"/>
        <sz val="9"/>
        <color indexed="60"/>
        <rFont val="Arial"/>
        <family val="2"/>
      </rPr>
      <t>*</t>
    </r>
  </si>
  <si>
    <r>
      <t>,482</t>
    </r>
    <r>
      <rPr>
        <vertAlign val="superscript"/>
        <sz val="9"/>
        <color indexed="60"/>
        <rFont val="Arial"/>
        <family val="2"/>
      </rPr>
      <t>**</t>
    </r>
  </si>
  <si>
    <r>
      <t>,623</t>
    </r>
    <r>
      <rPr>
        <vertAlign val="superscript"/>
        <sz val="9"/>
        <color indexed="60"/>
        <rFont val="Arial"/>
        <family val="2"/>
      </rPr>
      <t>**</t>
    </r>
  </si>
  <si>
    <r>
      <t>,408</t>
    </r>
    <r>
      <rPr>
        <vertAlign val="superscript"/>
        <sz val="9"/>
        <color indexed="60"/>
        <rFont val="Arial"/>
        <family val="2"/>
      </rPr>
      <t>**</t>
    </r>
  </si>
  <si>
    <r>
      <t>-,311</t>
    </r>
    <r>
      <rPr>
        <vertAlign val="superscript"/>
        <sz val="9"/>
        <color indexed="60"/>
        <rFont val="Arial"/>
        <family val="2"/>
      </rPr>
      <t>*</t>
    </r>
  </si>
  <si>
    <r>
      <t>,289</t>
    </r>
    <r>
      <rPr>
        <vertAlign val="superscript"/>
        <sz val="9"/>
        <color indexed="60"/>
        <rFont val="Arial"/>
        <family val="2"/>
      </rPr>
      <t>*</t>
    </r>
  </si>
  <si>
    <r>
      <t>,479</t>
    </r>
    <r>
      <rPr>
        <vertAlign val="superscript"/>
        <sz val="9"/>
        <color indexed="60"/>
        <rFont val="Arial"/>
        <family val="2"/>
      </rPr>
      <t>**</t>
    </r>
  </si>
  <si>
    <r>
      <t>,665</t>
    </r>
    <r>
      <rPr>
        <vertAlign val="superscript"/>
        <sz val="9"/>
        <color indexed="60"/>
        <rFont val="Arial"/>
        <family val="2"/>
      </rPr>
      <t>**</t>
    </r>
  </si>
  <si>
    <r>
      <t>,353</t>
    </r>
    <r>
      <rPr>
        <vertAlign val="superscript"/>
        <sz val="9"/>
        <color indexed="60"/>
        <rFont val="Arial"/>
        <family val="2"/>
      </rPr>
      <t>**</t>
    </r>
  </si>
  <si>
    <r>
      <t>,342</t>
    </r>
    <r>
      <rPr>
        <vertAlign val="superscript"/>
        <sz val="9"/>
        <color indexed="60"/>
        <rFont val="Arial"/>
        <family val="2"/>
      </rPr>
      <t>**</t>
    </r>
  </si>
  <si>
    <r>
      <t>,419</t>
    </r>
    <r>
      <rPr>
        <vertAlign val="superscript"/>
        <sz val="9"/>
        <color indexed="60"/>
        <rFont val="Arial"/>
        <family val="2"/>
      </rPr>
      <t>**</t>
    </r>
  </si>
  <si>
    <r>
      <t>-,377</t>
    </r>
    <r>
      <rPr>
        <vertAlign val="superscript"/>
        <sz val="9"/>
        <color indexed="60"/>
        <rFont val="Arial"/>
        <family val="2"/>
      </rPr>
      <t>**</t>
    </r>
  </si>
  <si>
    <r>
      <t>-,271</t>
    </r>
    <r>
      <rPr>
        <vertAlign val="superscript"/>
        <sz val="9"/>
        <color indexed="60"/>
        <rFont val="Arial"/>
        <family val="2"/>
      </rPr>
      <t>*</t>
    </r>
  </si>
  <si>
    <r>
      <t>-,488</t>
    </r>
    <r>
      <rPr>
        <vertAlign val="superscript"/>
        <sz val="9"/>
        <color indexed="60"/>
        <rFont val="Arial"/>
        <family val="2"/>
      </rPr>
      <t>**</t>
    </r>
  </si>
  <si>
    <r>
      <t>-,581</t>
    </r>
    <r>
      <rPr>
        <vertAlign val="superscript"/>
        <sz val="9"/>
        <color indexed="60"/>
        <rFont val="Arial"/>
        <family val="2"/>
      </rPr>
      <t>**</t>
    </r>
  </si>
  <si>
    <r>
      <t>-,523</t>
    </r>
    <r>
      <rPr>
        <vertAlign val="superscript"/>
        <sz val="9"/>
        <color indexed="60"/>
        <rFont val="Arial"/>
        <family val="2"/>
      </rPr>
      <t>**</t>
    </r>
  </si>
  <si>
    <r>
      <t>,257</t>
    </r>
    <r>
      <rPr>
        <vertAlign val="superscript"/>
        <sz val="9"/>
        <color indexed="60"/>
        <rFont val="Arial"/>
        <family val="2"/>
      </rPr>
      <t>*</t>
    </r>
  </si>
  <si>
    <r>
      <t xml:space="preserve">*CATATAN
</t>
    </r>
    <r>
      <rPr>
        <sz val="10"/>
        <color rgb="FF000000"/>
        <rFont val="Calibri"/>
        <family val="2"/>
        <scheme val="minor"/>
      </rPr>
      <t xml:space="preserve">1. Aitem 10 dengan nilai Sig. 0,244 &gt; 0,05 
2. Aitem 17 dengan nilai Sig. 0,090 &gt; 0,05 </t>
    </r>
    <r>
      <rPr>
        <b/>
        <sz val="10"/>
        <color rgb="FF000000"/>
        <rFont val="Calibri"/>
        <family val="2"/>
        <scheme val="minor"/>
      </rPr>
      <t xml:space="preserve">
*KESIMPULAN 
2</t>
    </r>
    <r>
      <rPr>
        <sz val="10"/>
        <color rgb="FF000000"/>
        <rFont val="Calibri"/>
        <family val="2"/>
        <scheme val="minor"/>
      </rPr>
      <t xml:space="preserve"> AITEM GUGUR : X2.10 dan X2.17</t>
    </r>
    <r>
      <rPr>
        <b/>
        <sz val="10"/>
        <color rgb="FF000000"/>
        <rFont val="Calibri"/>
        <family val="2"/>
        <scheme val="minor"/>
      </rPr>
      <t xml:space="preserve">
</t>
    </r>
  </si>
  <si>
    <t>MANAJEMEN WAKTU
(SEBELUM)</t>
  </si>
  <si>
    <t>MANAJEMEN WAKTU
(SESUDAH)</t>
  </si>
  <si>
    <r>
      <rPr>
        <b/>
        <sz val="10"/>
        <color theme="1"/>
        <rFont val="Calibri"/>
        <family val="2"/>
        <scheme val="minor"/>
      </rPr>
      <t xml:space="preserve">KESIMPULAN </t>
    </r>
    <r>
      <rPr>
        <sz val="10"/>
        <color theme="1"/>
        <rFont val="Calibri"/>
        <family val="2"/>
        <scheme val="minor"/>
      </rPr>
      <t xml:space="preserve">
Jumlah aitem 20 menjadi 18, dan reliabilitas yang didapat adalah 0,855 dari 18 aitem yang valid </t>
    </r>
  </si>
  <si>
    <t>Timestamp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</si>
  <si>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</si>
  <si>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</si>
  <si>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</si>
  <si>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</si>
  <si>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</si>
  <si>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</si>
  <si>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</si>
  <si>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</si>
  <si>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</si>
  <si>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</si>
  <si>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</si>
  <si>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</si>
  <si>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</si>
  <si>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>Y.14</t>
  </si>
  <si>
    <t>Total Y</t>
  </si>
  <si>
    <t>Total X1</t>
  </si>
  <si>
    <t>Total X2</t>
  </si>
  <si>
    <t>Silvi nurfauji</t>
  </si>
  <si>
    <t>Pendidikan Teknologi Informasi</t>
  </si>
  <si>
    <t>Rangga Permana</t>
  </si>
  <si>
    <t>Mutiara Oktarina</t>
  </si>
  <si>
    <t>Mulyana Prasetyoo</t>
  </si>
  <si>
    <t>PGPAUD</t>
  </si>
  <si>
    <t>Marcel</t>
  </si>
  <si>
    <t>Muhammad Daffa Rizky Kusumah</t>
  </si>
  <si>
    <t>Dede Herawati</t>
  </si>
  <si>
    <t>ajeng rania</t>
  </si>
  <si>
    <t>Nabila Ayu Muflikhah</t>
  </si>
  <si>
    <t>Diva ramdani</t>
  </si>
  <si>
    <t>Mahendra Farhan</t>
  </si>
  <si>
    <t>Keisya Maya Sari</t>
  </si>
  <si>
    <t>Redi Alvaro</t>
  </si>
  <si>
    <t>Rika Nur Asifa</t>
  </si>
  <si>
    <t>Bagus Wilianto</t>
  </si>
  <si>
    <t>Eliza Permata Sari</t>
  </si>
  <si>
    <t>Barir Rizki</t>
  </si>
  <si>
    <t>Siti Aulia</t>
  </si>
  <si>
    <t>Zakaria Azis</t>
  </si>
  <si>
    <t>Devin Herdiana</t>
  </si>
  <si>
    <t>Fadiya Shabila Putridinata</t>
  </si>
  <si>
    <t>Rifa Aliyya Hermawan</t>
  </si>
  <si>
    <t>dhika fauzan</t>
  </si>
  <si>
    <t>Tiara Nurrizki L</t>
  </si>
  <si>
    <t>Fanny Aulia Rahmawati</t>
  </si>
  <si>
    <t>Rendi Rendika</t>
  </si>
  <si>
    <t>ika ariyanti</t>
  </si>
  <si>
    <t>Diva Salma Angelina</t>
  </si>
  <si>
    <t>Apriyanti Sekar Sari</t>
  </si>
  <si>
    <t>Nur Febriani</t>
  </si>
  <si>
    <t>Bari</t>
  </si>
  <si>
    <t>Shela Fitriyani</t>
  </si>
  <si>
    <t>ilhan deanova</t>
  </si>
  <si>
    <t>Dinda Nurul Salsabila</t>
  </si>
  <si>
    <t>Mahesa Fahri</t>
  </si>
  <si>
    <t>Candra Wijaya</t>
  </si>
  <si>
    <t>Vera Fernanda</t>
  </si>
  <si>
    <t>Fathia Gina</t>
  </si>
  <si>
    <t>Ridwan Ivaldo</t>
  </si>
  <si>
    <t>Anisa Fitriany</t>
  </si>
  <si>
    <t>Caelista Anggraeni</t>
  </si>
  <si>
    <t>DEVINA PATIARAHMA</t>
  </si>
  <si>
    <t>Fajry Husaini Rizky Gossa</t>
  </si>
  <si>
    <t>Gina Aulia Rohman</t>
  </si>
  <si>
    <t>Jasmin Hira</t>
  </si>
  <si>
    <t>Fairuz Fahriyyah Kusdinar</t>
  </si>
  <si>
    <t>Siti Aidah</t>
  </si>
  <si>
    <t>Dila Rustiyani</t>
  </si>
  <si>
    <t>Silvia Septiyana Rajabani</t>
  </si>
  <si>
    <t>Andini Nadhira Hisyana</t>
  </si>
  <si>
    <t>Gilda Afriliyandi</t>
  </si>
  <si>
    <t>Gading Ananda</t>
  </si>
  <si>
    <t>Fadil Rahmadito</t>
  </si>
  <si>
    <t>PG SD</t>
  </si>
  <si>
    <t>nadya aurelian</t>
  </si>
  <si>
    <t>Aditya Fajar</t>
  </si>
  <si>
    <t>Hadiyan Pramudhya</t>
  </si>
  <si>
    <t>Ciko Elfino</t>
  </si>
  <si>
    <t>Salma Nurpadila</t>
  </si>
  <si>
    <t>Lukman Reza</t>
  </si>
  <si>
    <t>Virliano Fathi C.P</t>
  </si>
  <si>
    <t>Tiara Unisyah</t>
  </si>
  <si>
    <t>Harun Fadilah</t>
  </si>
  <si>
    <t>rayzan andito</t>
  </si>
  <si>
    <t>Mutiara sistha</t>
  </si>
  <si>
    <t>Muhammad Rojab Zaid Busyairi</t>
  </si>
  <si>
    <t>Sheila Maula Fiesta</t>
  </si>
  <si>
    <t>Dyta Syahnaz K</t>
  </si>
  <si>
    <t>Annisa Rahma Marchia</t>
  </si>
  <si>
    <t>Chelsy surya septiani</t>
  </si>
  <si>
    <t>Faiq</t>
  </si>
  <si>
    <t>Riski Nurhaliza</t>
  </si>
  <si>
    <t>Nadia Putri Nabilah</t>
  </si>
  <si>
    <t>Shafa Fadhilla Sulistiawati</t>
  </si>
  <si>
    <t>Septian nurjaman</t>
  </si>
  <si>
    <t>Putra Wicaksono</t>
  </si>
  <si>
    <t>Marvenda Rizal Nandana</t>
  </si>
  <si>
    <t>Anju Alica Eugeunia</t>
  </si>
  <si>
    <t>Aridhya Rahmanditha Parasu</t>
  </si>
  <si>
    <t>nanda azmi</t>
  </si>
  <si>
    <t>Bagas Farhandi</t>
  </si>
  <si>
    <t>Putri Natasya Aprilia</t>
  </si>
  <si>
    <t>sindi hidayati</t>
  </si>
  <si>
    <t>Tiuri Andreana</t>
  </si>
  <si>
    <t>meisya rodiani</t>
  </si>
  <si>
    <t>Mutiara Febriati</t>
  </si>
  <si>
    <t>Destiani Dwi Arimbi</t>
  </si>
  <si>
    <t>Annisa Ulfa Triyani</t>
  </si>
  <si>
    <t>Hasni Nisrina Aulia</t>
  </si>
  <si>
    <t>Achmad Lukman Hakim</t>
  </si>
  <si>
    <t>William Arsi</t>
  </si>
  <si>
    <t>Trisna Rahmawati</t>
  </si>
  <si>
    <t>Denis</t>
  </si>
  <si>
    <t>Firman Fauzi</t>
  </si>
  <si>
    <t>Khansa Alifiah</t>
  </si>
  <si>
    <t>Wahyu Iskandar</t>
  </si>
  <si>
    <t>Salsa Meida HP</t>
  </si>
  <si>
    <t>Nur Syafa Gustiani</t>
  </si>
  <si>
    <t>Ihsan Nurhakim Herlambang</t>
  </si>
  <si>
    <t>Dewi Santi</t>
  </si>
  <si>
    <t>Aira Amalia S</t>
  </si>
  <si>
    <t>Faqih Pradana</t>
  </si>
  <si>
    <t>Muhamad Rizal Faturohman</t>
  </si>
  <si>
    <t>shigit Pebrianto</t>
  </si>
  <si>
    <t>Ryanda Erzan</t>
  </si>
  <si>
    <t>Firgiansyah Bilal Hadinata</t>
  </si>
  <si>
    <t>Yaumil Azkar</t>
  </si>
  <si>
    <t>Abiman Prasetyo</t>
  </si>
  <si>
    <t>Ayuni Septiani</t>
  </si>
  <si>
    <t>Yordan Ahmad</t>
  </si>
  <si>
    <t>Marcelinus Nickey</t>
  </si>
  <si>
    <t>Ervan Mulyadi</t>
  </si>
  <si>
    <t>Ervianti Amelia</t>
  </si>
  <si>
    <t>Sinta Dewi</t>
  </si>
  <si>
    <t>inal hermawan</t>
  </si>
  <si>
    <t>Sofia Rumapea</t>
  </si>
  <si>
    <t>Sandrina Mutiara Nur Ainun</t>
  </si>
  <si>
    <t>Putri Dhea Ananda</t>
  </si>
  <si>
    <t>Ema Fitriani</t>
  </si>
  <si>
    <t>Regina Nur Fadya</t>
  </si>
  <si>
    <t>Nareswari Cantika Nurmansyah</t>
  </si>
  <si>
    <t>Prokrastinasi Akademik</t>
  </si>
  <si>
    <t>Regulasi Diri</t>
  </si>
  <si>
    <t>Manajem Waktu</t>
  </si>
  <si>
    <t>X &lt; 23, 716</t>
  </si>
  <si>
    <t>23, 716 ≤  X &lt; 34, 705</t>
  </si>
  <si>
    <t>X &gt; 34, 705</t>
  </si>
  <si>
    <t>X &lt; 40, 020</t>
  </si>
  <si>
    <t>40, 020 ≤  X &lt; 60, 145</t>
  </si>
  <si>
    <t>X &gt; 60, 145</t>
  </si>
  <si>
    <t>X &lt; 42, 105</t>
  </si>
  <si>
    <t>42, 105 ≤  X &lt; 59, 128</t>
  </si>
  <si>
    <t>X &gt; 59,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</si>
</sst>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0"/>
    <numFmt numFmtId="165" formatCode="###0.000"/>
    <numFmt numFmtId="166" formatCode="###0.00"/>
    <numFmt numFmtId="167" formatCode="###0.0000"/>
    <numFmt numFmtId="168" formatCode="m/d/yyyy\ h:mm:ss"/>
  </numFmts>
  <fonts count="23" x14ac:knownFonts="1">
    <font>
      <sz val="10"/>
      <color rgb="FF000000"/>
      <name val="Calibri"/>
      <scheme val="minor"/>
    </font>
    <font>
      <sz val="10"/>
      <name val="Calibri"/>
    </font>
    <font>
      <sz val="1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0"/>
      <name val="Arial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sz val="10"/>
      <color theme="1"/>
      <name val="Arial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</font>
  </fonts>
  <fills count="1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rgb="FFFAD9D6"/>
      </patternFill>
    </fill>
    <fill>
      <patternFill patternType="solid">
        <fgColor theme="4" tint="0.59999389629810485"/>
        <bgColor rgb="FFB4E4E8"/>
      </patternFill>
    </fill>
    <fill>
      <patternFill patternType="solid">
        <fgColor theme="5" tint="0.39997558519241921"/>
        <bgColor rgb="FFFFC499"/>
      </patternFill>
    </fill>
    <fill>
      <patternFill patternType="solid">
        <fgColor theme="7" tint="0.59999389629810485"/>
        <bgColor rgb="FFFDE49A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7">
    <xf numFmtId="0" fontId="0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</cellStyleXfs>
  <cellXfs count="318">
    <xf numFmtId="0" fontId="0" fillId="0" borderId="0" xfId="0" applyFont="1" applyAlignment="1"/>
    <xf numFmtId="0" fontId="1" fillId="0" borderId="0" xfId="0" applyFont="1" applyAlignment="1"/>
    <xf numFmtId="0" fontId="1" fillId="2" borderId="0" xfId="0" applyFont="1" applyFill="1" applyAlignment="1"/>
    <xf numFmtId="0" fontId="1" fillId="3" borderId="0" xfId="0" applyFont="1" applyFill="1" applyAlignment="1"/>
    <xf numFmtId="0" fontId="1" fillId="5" borderId="0" xfId="0" applyFont="1" applyFill="1" applyAlignment="1"/>
    <xf numFmtId="0" fontId="2" fillId="6" borderId="0" xfId="0" applyFont="1" applyFill="1" applyAlignment="1"/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1"/>
    <xf numFmtId="0" fontId="3" fillId="0" borderId="0" xfId="0" applyFont="1" applyFill="1" applyAlignment="1"/>
    <xf numFmtId="0" fontId="3" fillId="0" borderId="0" xfId="0" applyFont="1" applyFill="1" applyAlignment="1">
      <alignment vertical="center" wrapText="1"/>
    </xf>
    <xf numFmtId="0" fontId="9" fillId="0" borderId="0" xfId="0" applyFont="1" applyAlignment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/>
    <xf numFmtId="0" fontId="3" fillId="0" borderId="0" xfId="0" applyFont="1" applyAlignment="1"/>
    <xf numFmtId="0" fontId="1" fillId="4" borderId="0" xfId="0" applyFont="1" applyFill="1" applyAlignment="1"/>
    <xf numFmtId="0" fontId="11" fillId="0" borderId="0" xfId="3"/>
    <xf numFmtId="0" fontId="13" fillId="0" borderId="2" xfId="3" applyFont="1" applyBorder="1" applyAlignment="1">
      <alignment horizontal="left" wrapText="1"/>
    </xf>
    <xf numFmtId="0" fontId="13" fillId="0" borderId="3" xfId="3" applyFont="1" applyBorder="1" applyAlignment="1">
      <alignment horizontal="center" wrapText="1"/>
    </xf>
    <xf numFmtId="0" fontId="13" fillId="0" borderId="4" xfId="3" applyFont="1" applyBorder="1" applyAlignment="1">
      <alignment horizontal="center" wrapText="1"/>
    </xf>
    <xf numFmtId="0" fontId="13" fillId="0" borderId="5" xfId="3" applyFont="1" applyBorder="1" applyAlignment="1">
      <alignment horizontal="center" wrapText="1"/>
    </xf>
    <xf numFmtId="0" fontId="13" fillId="9" borderId="6" xfId="3" applyFont="1" applyFill="1" applyBorder="1" applyAlignment="1">
      <alignment horizontal="left" vertical="top" wrapText="1"/>
    </xf>
    <xf numFmtId="0" fontId="13" fillId="9" borderId="7" xfId="3" applyFont="1" applyFill="1" applyBorder="1" applyAlignment="1">
      <alignment horizontal="left" vertical="top" wrapText="1"/>
    </xf>
    <xf numFmtId="164" fontId="14" fillId="0" borderId="8" xfId="3" applyNumberFormat="1" applyFont="1" applyBorder="1" applyAlignment="1">
      <alignment horizontal="right" vertical="top"/>
    </xf>
    <xf numFmtId="0" fontId="14" fillId="0" borderId="9" xfId="3" applyFont="1" applyBorder="1" applyAlignment="1">
      <alignment horizontal="right" vertical="top"/>
    </xf>
    <xf numFmtId="165" fontId="14" fillId="0" borderId="9" xfId="3" applyNumberFormat="1" applyFont="1" applyBorder="1" applyAlignment="1">
      <alignment horizontal="right" vertical="top"/>
    </xf>
    <xf numFmtId="0" fontId="14" fillId="0" borderId="10" xfId="3" applyFont="1" applyBorder="1" applyAlignment="1">
      <alignment horizontal="right" vertical="top"/>
    </xf>
    <xf numFmtId="0" fontId="13" fillId="9" borderId="11" xfId="3" applyFont="1" applyFill="1" applyBorder="1" applyAlignment="1">
      <alignment horizontal="left" vertical="top" wrapText="1"/>
    </xf>
    <xf numFmtId="0" fontId="14" fillId="0" borderId="12" xfId="3" applyFont="1" applyBorder="1" applyAlignment="1">
      <alignment horizontal="left" vertical="top" wrapText="1"/>
    </xf>
    <xf numFmtId="165" fontId="14" fillId="0" borderId="13" xfId="3" applyNumberFormat="1" applyFont="1" applyBorder="1" applyAlignment="1">
      <alignment horizontal="right" vertical="top"/>
    </xf>
    <xf numFmtId="165" fontId="14" fillId="0" borderId="14" xfId="3" applyNumberFormat="1" applyFont="1" applyBorder="1" applyAlignment="1">
      <alignment horizontal="right" vertical="top"/>
    </xf>
    <xf numFmtId="0" fontId="13" fillId="9" borderId="15" xfId="3" applyFont="1" applyFill="1" applyBorder="1" applyAlignment="1">
      <alignment horizontal="left" vertical="top" wrapText="1"/>
    </xf>
    <xf numFmtId="164" fontId="14" fillId="0" borderId="16" xfId="3" applyNumberFormat="1" applyFont="1" applyBorder="1" applyAlignment="1">
      <alignment horizontal="right" vertical="top"/>
    </xf>
    <xf numFmtId="164" fontId="14" fillId="0" borderId="17" xfId="3" applyNumberFormat="1" applyFont="1" applyBorder="1" applyAlignment="1">
      <alignment horizontal="right" vertical="top"/>
    </xf>
    <xf numFmtId="164" fontId="14" fillId="0" borderId="18" xfId="3" applyNumberFormat="1" applyFont="1" applyBorder="1" applyAlignment="1">
      <alignment horizontal="right" vertical="top"/>
    </xf>
    <xf numFmtId="0" fontId="14" fillId="0" borderId="12" xfId="3" applyFont="1" applyBorder="1" applyAlignment="1">
      <alignment horizontal="right" vertical="top"/>
    </xf>
    <xf numFmtId="164" fontId="14" fillId="0" borderId="13" xfId="3" applyNumberFormat="1" applyFont="1" applyBorder="1" applyAlignment="1">
      <alignment horizontal="right" vertical="top"/>
    </xf>
    <xf numFmtId="0" fontId="14" fillId="0" borderId="13" xfId="3" applyFont="1" applyBorder="1" applyAlignment="1">
      <alignment horizontal="right" vertical="top"/>
    </xf>
    <xf numFmtId="0" fontId="14" fillId="0" borderId="14" xfId="3" applyFont="1" applyBorder="1" applyAlignment="1">
      <alignment horizontal="right" vertical="top"/>
    </xf>
    <xf numFmtId="165" fontId="14" fillId="0" borderId="12" xfId="3" applyNumberFormat="1" applyFont="1" applyBorder="1" applyAlignment="1">
      <alignment horizontal="right" vertical="top"/>
    </xf>
    <xf numFmtId="0" fontId="14" fillId="0" borderId="13" xfId="3" applyFont="1" applyBorder="1" applyAlignment="1">
      <alignment horizontal="left" vertical="top" wrapText="1"/>
    </xf>
    <xf numFmtId="164" fontId="14" fillId="0" borderId="14" xfId="3" applyNumberFormat="1" applyFont="1" applyBorder="1" applyAlignment="1">
      <alignment horizontal="right" vertical="top"/>
    </xf>
    <xf numFmtId="0" fontId="14" fillId="0" borderId="14" xfId="3" applyFont="1" applyBorder="1" applyAlignment="1">
      <alignment horizontal="left" vertical="top" wrapText="1"/>
    </xf>
    <xf numFmtId="0" fontId="13" fillId="9" borderId="19" xfId="3" applyFont="1" applyFill="1" applyBorder="1" applyAlignment="1">
      <alignment horizontal="left" vertical="top" wrapText="1"/>
    </xf>
    <xf numFmtId="164" fontId="14" fillId="0" borderId="20" xfId="3" applyNumberFormat="1" applyFont="1" applyBorder="1" applyAlignment="1">
      <alignment horizontal="right" vertical="top"/>
    </xf>
    <xf numFmtId="164" fontId="14" fillId="0" borderId="21" xfId="3" applyNumberFormat="1" applyFont="1" applyBorder="1" applyAlignment="1">
      <alignment horizontal="right" vertical="top"/>
    </xf>
    <xf numFmtId="164" fontId="14" fillId="0" borderId="22" xfId="3" applyNumberFormat="1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13" fillId="4" borderId="15" xfId="3" applyFont="1" applyFill="1" applyBorder="1" applyAlignment="1">
      <alignment horizontal="left" vertical="top" wrapText="1"/>
    </xf>
    <xf numFmtId="0" fontId="13" fillId="4" borderId="11" xfId="3" applyFont="1" applyFill="1" applyBorder="1" applyAlignment="1">
      <alignment horizontal="left" vertical="top" wrapText="1"/>
    </xf>
    <xf numFmtId="165" fontId="14" fillId="4" borderId="12" xfId="3" applyNumberFormat="1" applyFont="1" applyFill="1" applyBorder="1" applyAlignment="1">
      <alignment horizontal="right" vertical="top"/>
    </xf>
    <xf numFmtId="165" fontId="14" fillId="4" borderId="13" xfId="3" applyNumberFormat="1" applyFont="1" applyFill="1" applyBorder="1" applyAlignment="1">
      <alignment horizontal="right" vertical="top"/>
    </xf>
    <xf numFmtId="0" fontId="14" fillId="4" borderId="13" xfId="3" applyFont="1" applyFill="1" applyBorder="1" applyAlignment="1">
      <alignment horizontal="right" vertical="top"/>
    </xf>
    <xf numFmtId="164" fontId="14" fillId="4" borderId="13" xfId="3" applyNumberFormat="1" applyFont="1" applyFill="1" applyBorder="1" applyAlignment="1">
      <alignment horizontal="right" vertical="top"/>
    </xf>
    <xf numFmtId="165" fontId="14" fillId="4" borderId="14" xfId="3" applyNumberFormat="1" applyFont="1" applyFill="1" applyBorder="1" applyAlignment="1">
      <alignment horizontal="right" vertical="top"/>
    </xf>
    <xf numFmtId="0" fontId="14" fillId="4" borderId="13" xfId="3" applyFont="1" applyFill="1" applyBorder="1" applyAlignment="1">
      <alignment horizontal="left" vertical="top" wrapText="1"/>
    </xf>
    <xf numFmtId="164" fontId="14" fillId="4" borderId="16" xfId="3" applyNumberFormat="1" applyFont="1" applyFill="1" applyBorder="1" applyAlignment="1">
      <alignment horizontal="right" vertical="top"/>
    </xf>
    <xf numFmtId="164" fontId="14" fillId="4" borderId="17" xfId="3" applyNumberFormat="1" applyFont="1" applyFill="1" applyBorder="1" applyAlignment="1">
      <alignment horizontal="right" vertical="top"/>
    </xf>
    <xf numFmtId="164" fontId="14" fillId="4" borderId="18" xfId="3" applyNumberFormat="1" applyFont="1" applyFill="1" applyBorder="1" applyAlignment="1">
      <alignment horizontal="right" vertical="top"/>
    </xf>
    <xf numFmtId="0" fontId="6" fillId="0" borderId="0" xfId="4"/>
    <xf numFmtId="0" fontId="16" fillId="0" borderId="2" xfId="4" applyFont="1" applyBorder="1" applyAlignment="1">
      <alignment horizontal="left" wrapText="1"/>
    </xf>
    <xf numFmtId="0" fontId="16" fillId="0" borderId="3" xfId="4" applyFont="1" applyBorder="1" applyAlignment="1">
      <alignment horizontal="center" wrapText="1"/>
    </xf>
    <xf numFmtId="0" fontId="16" fillId="0" borderId="4" xfId="4" applyFont="1" applyBorder="1" applyAlignment="1">
      <alignment horizontal="center" wrapText="1"/>
    </xf>
    <xf numFmtId="0" fontId="16" fillId="0" borderId="5" xfId="4" applyFont="1" applyBorder="1" applyAlignment="1">
      <alignment horizontal="center" wrapText="1"/>
    </xf>
    <xf numFmtId="0" fontId="16" fillId="9" borderId="6" xfId="4" applyFont="1" applyFill="1" applyBorder="1" applyAlignment="1">
      <alignment horizontal="left" vertical="top" wrapText="1"/>
    </xf>
    <xf numFmtId="0" fontId="16" fillId="9" borderId="7" xfId="4" applyFont="1" applyFill="1" applyBorder="1" applyAlignment="1">
      <alignment horizontal="left" vertical="top" wrapText="1"/>
    </xf>
    <xf numFmtId="164" fontId="17" fillId="0" borderId="8" xfId="4" applyNumberFormat="1" applyFont="1" applyBorder="1" applyAlignment="1">
      <alignment horizontal="right" vertical="top"/>
    </xf>
    <xf numFmtId="0" fontId="17" fillId="0" borderId="9" xfId="4" applyFont="1" applyBorder="1" applyAlignment="1">
      <alignment horizontal="right" vertical="top"/>
    </xf>
    <xf numFmtId="0" fontId="17" fillId="0" borderId="10" xfId="4" applyFont="1" applyBorder="1" applyAlignment="1">
      <alignment horizontal="right" vertical="top"/>
    </xf>
    <xf numFmtId="0" fontId="16" fillId="9" borderId="11" xfId="4" applyFont="1" applyFill="1" applyBorder="1" applyAlignment="1">
      <alignment horizontal="left" vertical="top" wrapText="1"/>
    </xf>
    <xf numFmtId="0" fontId="17" fillId="0" borderId="12" xfId="4" applyFont="1" applyBorder="1" applyAlignment="1">
      <alignment horizontal="left" vertical="top" wrapText="1"/>
    </xf>
    <xf numFmtId="165" fontId="17" fillId="0" borderId="13" xfId="4" applyNumberFormat="1" applyFont="1" applyBorder="1" applyAlignment="1">
      <alignment horizontal="right" vertical="top"/>
    </xf>
    <xf numFmtId="165" fontId="17" fillId="0" borderId="14" xfId="4" applyNumberFormat="1" applyFont="1" applyBorder="1" applyAlignment="1">
      <alignment horizontal="right" vertical="top"/>
    </xf>
    <xf numFmtId="0" fontId="16" fillId="9" borderId="15" xfId="4" applyFont="1" applyFill="1" applyBorder="1" applyAlignment="1">
      <alignment horizontal="left" vertical="top" wrapText="1"/>
    </xf>
    <xf numFmtId="164" fontId="17" fillId="0" borderId="16" xfId="4" applyNumberFormat="1" applyFont="1" applyBorder="1" applyAlignment="1">
      <alignment horizontal="right" vertical="top"/>
    </xf>
    <xf numFmtId="164" fontId="17" fillId="0" borderId="17" xfId="4" applyNumberFormat="1" applyFont="1" applyBorder="1" applyAlignment="1">
      <alignment horizontal="right" vertical="top"/>
    </xf>
    <xf numFmtId="164" fontId="17" fillId="0" borderId="18" xfId="4" applyNumberFormat="1" applyFont="1" applyBorder="1" applyAlignment="1">
      <alignment horizontal="right" vertical="top"/>
    </xf>
    <xf numFmtId="0" fontId="17" fillId="0" borderId="12" xfId="4" applyFont="1" applyBorder="1" applyAlignment="1">
      <alignment horizontal="right" vertical="top"/>
    </xf>
    <xf numFmtId="164" fontId="17" fillId="0" borderId="13" xfId="4" applyNumberFormat="1" applyFont="1" applyBorder="1" applyAlignment="1">
      <alignment horizontal="right" vertical="top"/>
    </xf>
    <xf numFmtId="0" fontId="17" fillId="0" borderId="13" xfId="4" applyFont="1" applyBorder="1" applyAlignment="1">
      <alignment horizontal="right" vertical="top"/>
    </xf>
    <xf numFmtId="0" fontId="17" fillId="0" borderId="14" xfId="4" applyFont="1" applyBorder="1" applyAlignment="1">
      <alignment horizontal="right" vertical="top"/>
    </xf>
    <xf numFmtId="165" fontId="17" fillId="0" borderId="12" xfId="4" applyNumberFormat="1" applyFont="1" applyBorder="1" applyAlignment="1">
      <alignment horizontal="right" vertical="top"/>
    </xf>
    <xf numFmtId="0" fontId="17" fillId="0" borderId="13" xfId="4" applyFont="1" applyBorder="1" applyAlignment="1">
      <alignment horizontal="left" vertical="top" wrapText="1"/>
    </xf>
    <xf numFmtId="164" fontId="17" fillId="0" borderId="14" xfId="4" applyNumberFormat="1" applyFont="1" applyBorder="1" applyAlignment="1">
      <alignment horizontal="right" vertical="top"/>
    </xf>
    <xf numFmtId="0" fontId="17" fillId="0" borderId="14" xfId="4" applyFont="1" applyBorder="1" applyAlignment="1">
      <alignment horizontal="left" vertical="top" wrapText="1"/>
    </xf>
    <xf numFmtId="0" fontId="16" fillId="9" borderId="19" xfId="4" applyFont="1" applyFill="1" applyBorder="1" applyAlignment="1">
      <alignment horizontal="left" vertical="top" wrapText="1"/>
    </xf>
    <xf numFmtId="164" fontId="17" fillId="0" borderId="20" xfId="4" applyNumberFormat="1" applyFont="1" applyBorder="1" applyAlignment="1">
      <alignment horizontal="right" vertical="top"/>
    </xf>
    <xf numFmtId="164" fontId="17" fillId="0" borderId="21" xfId="4" applyNumberFormat="1" applyFont="1" applyBorder="1" applyAlignment="1">
      <alignment horizontal="right" vertical="top"/>
    </xf>
    <xf numFmtId="164" fontId="17" fillId="0" borderId="22" xfId="4" applyNumberFormat="1" applyFont="1" applyBorder="1" applyAlignment="1">
      <alignment horizontal="right" vertical="top"/>
    </xf>
    <xf numFmtId="166" fontId="17" fillId="0" borderId="8" xfId="4" applyNumberFormat="1" applyFont="1" applyBorder="1" applyAlignment="1">
      <alignment horizontal="right" vertical="top"/>
    </xf>
    <xf numFmtId="165" fontId="17" fillId="0" borderId="9" xfId="4" applyNumberFormat="1" applyFont="1" applyBorder="1" applyAlignment="1">
      <alignment horizontal="right" vertical="top"/>
    </xf>
    <xf numFmtId="165" fontId="17" fillId="0" borderId="10" xfId="4" applyNumberFormat="1" applyFont="1" applyBorder="1" applyAlignment="1">
      <alignment horizontal="right" vertical="top"/>
    </xf>
    <xf numFmtId="166" fontId="17" fillId="0" borderId="12" xfId="4" applyNumberFormat="1" applyFont="1" applyBorder="1" applyAlignment="1">
      <alignment horizontal="right" vertical="top"/>
    </xf>
    <xf numFmtId="166" fontId="17" fillId="0" borderId="20" xfId="4" applyNumberFormat="1" applyFont="1" applyBorder="1" applyAlignment="1">
      <alignment horizontal="right" vertical="top"/>
    </xf>
    <xf numFmtId="165" fontId="17" fillId="0" borderId="21" xfId="4" applyNumberFormat="1" applyFont="1" applyBorder="1" applyAlignment="1">
      <alignment horizontal="right" vertical="top"/>
    </xf>
    <xf numFmtId="165" fontId="17" fillId="0" borderId="22" xfId="4" applyNumberFormat="1" applyFont="1" applyBorder="1" applyAlignment="1">
      <alignment horizontal="right" vertical="top"/>
    </xf>
    <xf numFmtId="0" fontId="6" fillId="0" borderId="0" xfId="5"/>
    <xf numFmtId="0" fontId="16" fillId="0" borderId="2" xfId="5" applyFont="1" applyBorder="1" applyAlignment="1">
      <alignment horizontal="left" wrapText="1"/>
    </xf>
    <xf numFmtId="0" fontId="16" fillId="0" borderId="3" xfId="5" applyFont="1" applyBorder="1" applyAlignment="1">
      <alignment horizontal="center" wrapText="1"/>
    </xf>
    <xf numFmtId="0" fontId="16" fillId="0" borderId="4" xfId="5" applyFont="1" applyBorder="1" applyAlignment="1">
      <alignment horizontal="center" wrapText="1"/>
    </xf>
    <xf numFmtId="0" fontId="16" fillId="0" borderId="5" xfId="5" applyFont="1" applyBorder="1" applyAlignment="1">
      <alignment horizontal="center" wrapText="1"/>
    </xf>
    <xf numFmtId="0" fontId="16" fillId="9" borderId="6" xfId="5" applyFont="1" applyFill="1" applyBorder="1" applyAlignment="1">
      <alignment horizontal="left" vertical="top" wrapText="1"/>
    </xf>
    <xf numFmtId="0" fontId="16" fillId="9" borderId="7" xfId="5" applyFont="1" applyFill="1" applyBorder="1" applyAlignment="1">
      <alignment horizontal="left" vertical="top" wrapText="1"/>
    </xf>
    <xf numFmtId="164" fontId="17" fillId="0" borderId="8" xfId="5" applyNumberFormat="1" applyFont="1" applyBorder="1" applyAlignment="1">
      <alignment horizontal="right" vertical="top"/>
    </xf>
    <xf numFmtId="165" fontId="17" fillId="0" borderId="9" xfId="5" applyNumberFormat="1" applyFont="1" applyBorder="1" applyAlignment="1">
      <alignment horizontal="right" vertical="top"/>
    </xf>
    <xf numFmtId="0" fontId="17" fillId="0" borderId="9" xfId="5" applyFont="1" applyBorder="1" applyAlignment="1">
      <alignment horizontal="right" vertical="top"/>
    </xf>
    <xf numFmtId="0" fontId="17" fillId="0" borderId="10" xfId="5" applyFont="1" applyBorder="1" applyAlignment="1">
      <alignment horizontal="right" vertical="top"/>
    </xf>
    <xf numFmtId="0" fontId="16" fillId="9" borderId="11" xfId="5" applyFont="1" applyFill="1" applyBorder="1" applyAlignment="1">
      <alignment horizontal="left" vertical="top" wrapText="1"/>
    </xf>
    <xf numFmtId="0" fontId="17" fillId="0" borderId="12" xfId="5" applyFont="1" applyBorder="1" applyAlignment="1">
      <alignment horizontal="left" vertical="top" wrapText="1"/>
    </xf>
    <xf numFmtId="165" fontId="17" fillId="0" borderId="13" xfId="5" applyNumberFormat="1" applyFont="1" applyBorder="1" applyAlignment="1">
      <alignment horizontal="right" vertical="top"/>
    </xf>
    <xf numFmtId="165" fontId="17" fillId="0" borderId="14" xfId="5" applyNumberFormat="1" applyFont="1" applyBorder="1" applyAlignment="1">
      <alignment horizontal="right" vertical="top"/>
    </xf>
    <xf numFmtId="0" fontId="16" fillId="9" borderId="15" xfId="5" applyFont="1" applyFill="1" applyBorder="1" applyAlignment="1">
      <alignment horizontal="left" vertical="top" wrapText="1"/>
    </xf>
    <xf numFmtId="164" fontId="17" fillId="0" borderId="16" xfId="5" applyNumberFormat="1" applyFont="1" applyBorder="1" applyAlignment="1">
      <alignment horizontal="right" vertical="top"/>
    </xf>
    <xf numFmtId="164" fontId="17" fillId="0" borderId="17" xfId="5" applyNumberFormat="1" applyFont="1" applyBorder="1" applyAlignment="1">
      <alignment horizontal="right" vertical="top"/>
    </xf>
    <xf numFmtId="164" fontId="17" fillId="0" borderId="18" xfId="5" applyNumberFormat="1" applyFont="1" applyBorder="1" applyAlignment="1">
      <alignment horizontal="right" vertical="top"/>
    </xf>
    <xf numFmtId="165" fontId="17" fillId="0" borderId="12" xfId="5" applyNumberFormat="1" applyFont="1" applyBorder="1" applyAlignment="1">
      <alignment horizontal="right" vertical="top"/>
    </xf>
    <xf numFmtId="164" fontId="17" fillId="0" borderId="13" xfId="5" applyNumberFormat="1" applyFont="1" applyBorder="1" applyAlignment="1">
      <alignment horizontal="right" vertical="top"/>
    </xf>
    <xf numFmtId="0" fontId="17" fillId="0" borderId="13" xfId="5" applyFont="1" applyBorder="1" applyAlignment="1">
      <alignment horizontal="right" vertical="top"/>
    </xf>
    <xf numFmtId="0" fontId="17" fillId="0" borderId="14" xfId="5" applyFont="1" applyBorder="1" applyAlignment="1">
      <alignment horizontal="right" vertical="top"/>
    </xf>
    <xf numFmtId="0" fontId="17" fillId="0" borderId="13" xfId="5" applyFont="1" applyBorder="1" applyAlignment="1">
      <alignment horizontal="left" vertical="top" wrapText="1"/>
    </xf>
    <xf numFmtId="0" fontId="17" fillId="0" borderId="12" xfId="5" applyFont="1" applyBorder="1" applyAlignment="1">
      <alignment horizontal="right" vertical="top"/>
    </xf>
    <xf numFmtId="164" fontId="17" fillId="0" borderId="14" xfId="5" applyNumberFormat="1" applyFont="1" applyBorder="1" applyAlignment="1">
      <alignment horizontal="right" vertical="top"/>
    </xf>
    <xf numFmtId="0" fontId="17" fillId="0" borderId="14" xfId="5" applyFont="1" applyBorder="1" applyAlignment="1">
      <alignment horizontal="left" vertical="top" wrapText="1"/>
    </xf>
    <xf numFmtId="0" fontId="16" fillId="9" borderId="19" xfId="5" applyFont="1" applyFill="1" applyBorder="1" applyAlignment="1">
      <alignment horizontal="left" vertical="top" wrapText="1"/>
    </xf>
    <xf numFmtId="164" fontId="17" fillId="0" borderId="20" xfId="5" applyNumberFormat="1" applyFont="1" applyBorder="1" applyAlignment="1">
      <alignment horizontal="right" vertical="top"/>
    </xf>
    <xf numFmtId="164" fontId="17" fillId="0" borderId="21" xfId="5" applyNumberFormat="1" applyFont="1" applyBorder="1" applyAlignment="1">
      <alignment horizontal="right" vertical="top"/>
    </xf>
    <xf numFmtId="164" fontId="17" fillId="0" borderId="22" xfId="5" applyNumberFormat="1" applyFont="1" applyBorder="1" applyAlignment="1">
      <alignment horizontal="right" vertical="top"/>
    </xf>
    <xf numFmtId="0" fontId="17" fillId="0" borderId="0" xfId="5" applyFont="1" applyBorder="1" applyAlignment="1">
      <alignment horizontal="left" vertical="top" wrapText="1"/>
    </xf>
    <xf numFmtId="0" fontId="16" fillId="4" borderId="15" xfId="5" applyFont="1" applyFill="1" applyBorder="1" applyAlignment="1">
      <alignment horizontal="left" vertical="top" wrapText="1"/>
    </xf>
    <xf numFmtId="0" fontId="16" fillId="4" borderId="11" xfId="5" applyFont="1" applyFill="1" applyBorder="1" applyAlignment="1">
      <alignment horizontal="left" vertical="top" wrapText="1"/>
    </xf>
    <xf numFmtId="165" fontId="17" fillId="4" borderId="12" xfId="5" applyNumberFormat="1" applyFont="1" applyFill="1" applyBorder="1" applyAlignment="1">
      <alignment horizontal="right" vertical="top"/>
    </xf>
    <xf numFmtId="165" fontId="17" fillId="4" borderId="13" xfId="5" applyNumberFormat="1" applyFont="1" applyFill="1" applyBorder="1" applyAlignment="1">
      <alignment horizontal="right" vertical="top"/>
    </xf>
    <xf numFmtId="0" fontId="17" fillId="4" borderId="13" xfId="5" applyFont="1" applyFill="1" applyBorder="1" applyAlignment="1">
      <alignment horizontal="right" vertical="top"/>
    </xf>
    <xf numFmtId="164" fontId="17" fillId="4" borderId="13" xfId="5" applyNumberFormat="1" applyFont="1" applyFill="1" applyBorder="1" applyAlignment="1">
      <alignment horizontal="right" vertical="top"/>
    </xf>
    <xf numFmtId="165" fontId="17" fillId="4" borderId="14" xfId="5" applyNumberFormat="1" applyFont="1" applyFill="1" applyBorder="1" applyAlignment="1">
      <alignment horizontal="right" vertical="top"/>
    </xf>
    <xf numFmtId="0" fontId="17" fillId="4" borderId="13" xfId="5" applyFont="1" applyFill="1" applyBorder="1" applyAlignment="1">
      <alignment horizontal="left" vertical="top" wrapText="1"/>
    </xf>
    <xf numFmtId="164" fontId="17" fillId="4" borderId="16" xfId="5" applyNumberFormat="1" applyFont="1" applyFill="1" applyBorder="1" applyAlignment="1">
      <alignment horizontal="right" vertical="top"/>
    </xf>
    <xf numFmtId="164" fontId="17" fillId="4" borderId="17" xfId="5" applyNumberFormat="1" applyFont="1" applyFill="1" applyBorder="1" applyAlignment="1">
      <alignment horizontal="right" vertical="top"/>
    </xf>
    <xf numFmtId="164" fontId="17" fillId="4" borderId="18" xfId="5" applyNumberFormat="1" applyFont="1" applyFill="1" applyBorder="1" applyAlignment="1">
      <alignment horizontal="right" vertical="top"/>
    </xf>
    <xf numFmtId="0" fontId="16" fillId="0" borderId="2" xfId="1" applyFont="1" applyBorder="1" applyAlignment="1">
      <alignment horizontal="left" wrapText="1"/>
    </xf>
    <xf numFmtId="0" fontId="16" fillId="0" borderId="3" xfId="1" applyFont="1" applyBorder="1" applyAlignment="1">
      <alignment horizontal="center" wrapText="1"/>
    </xf>
    <xf numFmtId="0" fontId="16" fillId="0" borderId="4" xfId="1" applyFont="1" applyBorder="1" applyAlignment="1">
      <alignment horizontal="center" wrapText="1"/>
    </xf>
    <xf numFmtId="0" fontId="16" fillId="0" borderId="5" xfId="1" applyFont="1" applyBorder="1" applyAlignment="1">
      <alignment horizontal="center" wrapText="1"/>
    </xf>
    <xf numFmtId="0" fontId="16" fillId="9" borderId="6" xfId="1" applyFont="1" applyFill="1" applyBorder="1" applyAlignment="1">
      <alignment horizontal="left" vertical="top" wrapText="1"/>
    </xf>
    <xf numFmtId="0" fontId="16" fillId="9" borderId="7" xfId="1" applyFont="1" applyFill="1" applyBorder="1" applyAlignment="1">
      <alignment horizontal="left" vertical="top" wrapText="1"/>
    </xf>
    <xf numFmtId="164" fontId="17" fillId="0" borderId="8" xfId="1" applyNumberFormat="1" applyFont="1" applyBorder="1" applyAlignment="1">
      <alignment horizontal="right" vertical="top"/>
    </xf>
    <xf numFmtId="165" fontId="17" fillId="0" borderId="9" xfId="1" applyNumberFormat="1" applyFont="1" applyBorder="1" applyAlignment="1">
      <alignment horizontal="right" vertical="top"/>
    </xf>
    <xf numFmtId="0" fontId="17" fillId="0" borderId="9" xfId="1" applyFont="1" applyBorder="1" applyAlignment="1">
      <alignment horizontal="right" vertical="top"/>
    </xf>
    <xf numFmtId="0" fontId="17" fillId="0" borderId="10" xfId="1" applyFont="1" applyBorder="1" applyAlignment="1">
      <alignment horizontal="right" vertical="top"/>
    </xf>
    <xf numFmtId="0" fontId="16" fillId="9" borderId="11" xfId="1" applyFont="1" applyFill="1" applyBorder="1" applyAlignment="1">
      <alignment horizontal="left" vertical="top" wrapText="1"/>
    </xf>
    <xf numFmtId="0" fontId="17" fillId="0" borderId="12" xfId="1" applyFont="1" applyBorder="1" applyAlignment="1">
      <alignment horizontal="left" vertical="top" wrapText="1"/>
    </xf>
    <xf numFmtId="165" fontId="17" fillId="0" borderId="13" xfId="1" applyNumberFormat="1" applyFont="1" applyBorder="1" applyAlignment="1">
      <alignment horizontal="right" vertical="top"/>
    </xf>
    <xf numFmtId="165" fontId="17" fillId="0" borderId="14" xfId="1" applyNumberFormat="1" applyFont="1" applyBorder="1" applyAlignment="1">
      <alignment horizontal="right" vertical="top"/>
    </xf>
    <xf numFmtId="0" fontId="16" fillId="9" borderId="15" xfId="1" applyFont="1" applyFill="1" applyBorder="1" applyAlignment="1">
      <alignment horizontal="left" vertical="top" wrapText="1"/>
    </xf>
    <xf numFmtId="164" fontId="17" fillId="0" borderId="16" xfId="1" applyNumberFormat="1" applyFont="1" applyBorder="1" applyAlignment="1">
      <alignment horizontal="right" vertical="top"/>
    </xf>
    <xf numFmtId="164" fontId="17" fillId="0" borderId="17" xfId="1" applyNumberFormat="1" applyFont="1" applyBorder="1" applyAlignment="1">
      <alignment horizontal="right" vertical="top"/>
    </xf>
    <xf numFmtId="164" fontId="17" fillId="0" borderId="18" xfId="1" applyNumberFormat="1" applyFont="1" applyBorder="1" applyAlignment="1">
      <alignment horizontal="right" vertical="top"/>
    </xf>
    <xf numFmtId="165" fontId="17" fillId="0" borderId="12" xfId="1" applyNumberFormat="1" applyFont="1" applyBorder="1" applyAlignment="1">
      <alignment horizontal="right" vertical="top"/>
    </xf>
    <xf numFmtId="164" fontId="17" fillId="0" borderId="13" xfId="1" applyNumberFormat="1" applyFont="1" applyBorder="1" applyAlignment="1">
      <alignment horizontal="right" vertical="top"/>
    </xf>
    <xf numFmtId="0" fontId="17" fillId="0" borderId="13" xfId="1" applyFont="1" applyBorder="1" applyAlignment="1">
      <alignment horizontal="right" vertical="top"/>
    </xf>
    <xf numFmtId="0" fontId="17" fillId="0" borderId="14" xfId="1" applyFont="1" applyBorder="1" applyAlignment="1">
      <alignment horizontal="right" vertical="top"/>
    </xf>
    <xf numFmtId="0" fontId="17" fillId="0" borderId="13" xfId="1" applyFont="1" applyBorder="1" applyAlignment="1">
      <alignment horizontal="left" vertical="top" wrapText="1"/>
    </xf>
    <xf numFmtId="0" fontId="17" fillId="0" borderId="12" xfId="1" applyFont="1" applyBorder="1" applyAlignment="1">
      <alignment horizontal="right" vertical="top"/>
    </xf>
    <xf numFmtId="164" fontId="17" fillId="0" borderId="14" xfId="1" applyNumberFormat="1" applyFont="1" applyBorder="1" applyAlignment="1">
      <alignment horizontal="right" vertical="top"/>
    </xf>
    <xf numFmtId="0" fontId="17" fillId="0" borderId="14" xfId="1" applyFont="1" applyBorder="1" applyAlignment="1">
      <alignment horizontal="left" vertical="top" wrapText="1"/>
    </xf>
    <xf numFmtId="0" fontId="16" fillId="9" borderId="19" xfId="1" applyFont="1" applyFill="1" applyBorder="1" applyAlignment="1">
      <alignment horizontal="left" vertical="top" wrapText="1"/>
    </xf>
    <xf numFmtId="164" fontId="17" fillId="0" borderId="20" xfId="1" applyNumberFormat="1" applyFont="1" applyBorder="1" applyAlignment="1">
      <alignment horizontal="right" vertical="top"/>
    </xf>
    <xf numFmtId="164" fontId="17" fillId="0" borderId="21" xfId="1" applyNumberFormat="1" applyFont="1" applyBorder="1" applyAlignment="1">
      <alignment horizontal="right" vertical="top"/>
    </xf>
    <xf numFmtId="164" fontId="17" fillId="0" borderId="22" xfId="1" applyNumberFormat="1" applyFont="1" applyBorder="1" applyAlignment="1">
      <alignment horizontal="right" vertical="top"/>
    </xf>
    <xf numFmtId="166" fontId="17" fillId="0" borderId="8" xfId="1" applyNumberFormat="1" applyFont="1" applyBorder="1" applyAlignment="1">
      <alignment horizontal="right" vertical="top"/>
    </xf>
    <xf numFmtId="165" fontId="17" fillId="0" borderId="10" xfId="1" applyNumberFormat="1" applyFont="1" applyBorder="1" applyAlignment="1">
      <alignment horizontal="right" vertical="top"/>
    </xf>
    <xf numFmtId="166" fontId="17" fillId="0" borderId="12" xfId="1" applyNumberFormat="1" applyFont="1" applyBorder="1" applyAlignment="1">
      <alignment horizontal="right" vertical="top"/>
    </xf>
    <xf numFmtId="166" fontId="17" fillId="0" borderId="20" xfId="1" applyNumberFormat="1" applyFont="1" applyBorder="1" applyAlignment="1">
      <alignment horizontal="right" vertical="top"/>
    </xf>
    <xf numFmtId="165" fontId="17" fillId="0" borderId="21" xfId="1" applyNumberFormat="1" applyFont="1" applyBorder="1" applyAlignment="1">
      <alignment horizontal="right" vertical="top"/>
    </xf>
    <xf numFmtId="165" fontId="17" fillId="0" borderId="22" xfId="1" applyNumberFormat="1" applyFont="1" applyBorder="1" applyAlignment="1">
      <alignment horizontal="right" vertical="top"/>
    </xf>
    <xf numFmtId="0" fontId="6" fillId="0" borderId="0" xfId="6"/>
    <xf numFmtId="0" fontId="16" fillId="0" borderId="2" xfId="6" applyFont="1" applyBorder="1" applyAlignment="1">
      <alignment horizontal="left" wrapText="1"/>
    </xf>
    <xf numFmtId="0" fontId="16" fillId="0" borderId="3" xfId="6" applyFont="1" applyBorder="1" applyAlignment="1">
      <alignment horizontal="center" wrapText="1"/>
    </xf>
    <xf numFmtId="0" fontId="16" fillId="0" borderId="4" xfId="6" applyFont="1" applyBorder="1" applyAlignment="1">
      <alignment horizontal="center" wrapText="1"/>
    </xf>
    <xf numFmtId="0" fontId="16" fillId="0" borderId="5" xfId="6" applyFont="1" applyBorder="1" applyAlignment="1">
      <alignment horizontal="center" wrapText="1"/>
    </xf>
    <xf numFmtId="0" fontId="16" fillId="9" borderId="6" xfId="6" applyFont="1" applyFill="1" applyBorder="1" applyAlignment="1">
      <alignment horizontal="left" vertical="top" wrapText="1"/>
    </xf>
    <xf numFmtId="0" fontId="16" fillId="9" borderId="7" xfId="6" applyFont="1" applyFill="1" applyBorder="1" applyAlignment="1">
      <alignment horizontal="left" vertical="top" wrapText="1"/>
    </xf>
    <xf numFmtId="164" fontId="17" fillId="0" borderId="8" xfId="6" applyNumberFormat="1" applyFont="1" applyBorder="1" applyAlignment="1">
      <alignment horizontal="right" vertical="top"/>
    </xf>
    <xf numFmtId="0" fontId="17" fillId="0" borderId="9" xfId="6" applyFont="1" applyBorder="1" applyAlignment="1">
      <alignment horizontal="right" vertical="top"/>
    </xf>
    <xf numFmtId="165" fontId="17" fillId="0" borderId="9" xfId="6" applyNumberFormat="1" applyFont="1" applyBorder="1" applyAlignment="1">
      <alignment horizontal="right" vertical="top"/>
    </xf>
    <xf numFmtId="0" fontId="17" fillId="0" borderId="10" xfId="6" applyFont="1" applyBorder="1" applyAlignment="1">
      <alignment horizontal="right" vertical="top"/>
    </xf>
    <xf numFmtId="0" fontId="16" fillId="9" borderId="11" xfId="6" applyFont="1" applyFill="1" applyBorder="1" applyAlignment="1">
      <alignment horizontal="left" vertical="top" wrapText="1"/>
    </xf>
    <xf numFmtId="0" fontId="17" fillId="0" borderId="12" xfId="6" applyFont="1" applyBorder="1" applyAlignment="1">
      <alignment horizontal="left" vertical="top" wrapText="1"/>
    </xf>
    <xf numFmtId="165" fontId="17" fillId="0" borderId="13" xfId="6" applyNumberFormat="1" applyFont="1" applyBorder="1" applyAlignment="1">
      <alignment horizontal="right" vertical="top"/>
    </xf>
    <xf numFmtId="165" fontId="17" fillId="0" borderId="14" xfId="6" applyNumberFormat="1" applyFont="1" applyBorder="1" applyAlignment="1">
      <alignment horizontal="right" vertical="top"/>
    </xf>
    <xf numFmtId="0" fontId="16" fillId="9" borderId="15" xfId="6" applyFont="1" applyFill="1" applyBorder="1" applyAlignment="1">
      <alignment horizontal="left" vertical="top" wrapText="1"/>
    </xf>
    <xf numFmtId="164" fontId="17" fillId="0" borderId="16" xfId="6" applyNumberFormat="1" applyFont="1" applyBorder="1" applyAlignment="1">
      <alignment horizontal="right" vertical="top"/>
    </xf>
    <xf numFmtId="164" fontId="17" fillId="0" borderId="17" xfId="6" applyNumberFormat="1" applyFont="1" applyBorder="1" applyAlignment="1">
      <alignment horizontal="right" vertical="top"/>
    </xf>
    <xf numFmtId="164" fontId="17" fillId="0" borderId="18" xfId="6" applyNumberFormat="1" applyFont="1" applyBorder="1" applyAlignment="1">
      <alignment horizontal="right" vertical="top"/>
    </xf>
    <xf numFmtId="0" fontId="17" fillId="0" borderId="12" xfId="6" applyFont="1" applyBorder="1" applyAlignment="1">
      <alignment horizontal="right" vertical="top"/>
    </xf>
    <xf numFmtId="164" fontId="17" fillId="0" borderId="13" xfId="6" applyNumberFormat="1" applyFont="1" applyBorder="1" applyAlignment="1">
      <alignment horizontal="right" vertical="top"/>
    </xf>
    <xf numFmtId="0" fontId="17" fillId="0" borderId="13" xfId="6" applyFont="1" applyBorder="1" applyAlignment="1">
      <alignment horizontal="right" vertical="top"/>
    </xf>
    <xf numFmtId="0" fontId="17" fillId="0" borderId="14" xfId="6" applyFont="1" applyBorder="1" applyAlignment="1">
      <alignment horizontal="right" vertical="top"/>
    </xf>
    <xf numFmtId="165" fontId="17" fillId="0" borderId="12" xfId="6" applyNumberFormat="1" applyFont="1" applyBorder="1" applyAlignment="1">
      <alignment horizontal="right" vertical="top"/>
    </xf>
    <xf numFmtId="0" fontId="17" fillId="0" borderId="13" xfId="6" applyFont="1" applyBorder="1" applyAlignment="1">
      <alignment horizontal="left" vertical="top" wrapText="1"/>
    </xf>
    <xf numFmtId="164" fontId="17" fillId="0" borderId="14" xfId="6" applyNumberFormat="1" applyFont="1" applyBorder="1" applyAlignment="1">
      <alignment horizontal="right" vertical="top"/>
    </xf>
    <xf numFmtId="0" fontId="17" fillId="0" borderId="14" xfId="6" applyFont="1" applyBorder="1" applyAlignment="1">
      <alignment horizontal="left" vertical="top" wrapText="1"/>
    </xf>
    <xf numFmtId="0" fontId="16" fillId="9" borderId="19" xfId="6" applyFont="1" applyFill="1" applyBorder="1" applyAlignment="1">
      <alignment horizontal="left" vertical="top" wrapText="1"/>
    </xf>
    <xf numFmtId="164" fontId="17" fillId="0" borderId="20" xfId="6" applyNumberFormat="1" applyFont="1" applyBorder="1" applyAlignment="1">
      <alignment horizontal="right" vertical="top"/>
    </xf>
    <xf numFmtId="164" fontId="17" fillId="0" borderId="21" xfId="6" applyNumberFormat="1" applyFont="1" applyBorder="1" applyAlignment="1">
      <alignment horizontal="right" vertical="top"/>
    </xf>
    <xf numFmtId="164" fontId="17" fillId="0" borderId="22" xfId="6" applyNumberFormat="1" applyFont="1" applyBorder="1" applyAlignment="1">
      <alignment horizontal="right" vertical="top"/>
    </xf>
    <xf numFmtId="0" fontId="16" fillId="4" borderId="15" xfId="6" applyFont="1" applyFill="1" applyBorder="1" applyAlignment="1">
      <alignment horizontal="left" vertical="top" wrapText="1"/>
    </xf>
    <xf numFmtId="0" fontId="16" fillId="4" borderId="11" xfId="6" applyFont="1" applyFill="1" applyBorder="1" applyAlignment="1">
      <alignment horizontal="left" vertical="top" wrapText="1"/>
    </xf>
    <xf numFmtId="165" fontId="17" fillId="4" borderId="12" xfId="6" applyNumberFormat="1" applyFont="1" applyFill="1" applyBorder="1" applyAlignment="1">
      <alignment horizontal="right" vertical="top"/>
    </xf>
    <xf numFmtId="165" fontId="17" fillId="4" borderId="13" xfId="6" applyNumberFormat="1" applyFont="1" applyFill="1" applyBorder="1" applyAlignment="1">
      <alignment horizontal="right" vertical="top"/>
    </xf>
    <xf numFmtId="0" fontId="17" fillId="4" borderId="13" xfId="6" applyFont="1" applyFill="1" applyBorder="1" applyAlignment="1">
      <alignment horizontal="right" vertical="top"/>
    </xf>
    <xf numFmtId="164" fontId="17" fillId="4" borderId="13" xfId="6" applyNumberFormat="1" applyFont="1" applyFill="1" applyBorder="1" applyAlignment="1">
      <alignment horizontal="right" vertical="top"/>
    </xf>
    <xf numFmtId="165" fontId="17" fillId="4" borderId="14" xfId="6" applyNumberFormat="1" applyFont="1" applyFill="1" applyBorder="1" applyAlignment="1">
      <alignment horizontal="right" vertical="top"/>
    </xf>
    <xf numFmtId="0" fontId="17" fillId="4" borderId="13" xfId="6" applyFont="1" applyFill="1" applyBorder="1" applyAlignment="1">
      <alignment horizontal="left" vertical="top" wrapText="1"/>
    </xf>
    <xf numFmtId="164" fontId="17" fillId="4" borderId="16" xfId="6" applyNumberFormat="1" applyFont="1" applyFill="1" applyBorder="1" applyAlignment="1">
      <alignment horizontal="right" vertical="top"/>
    </xf>
    <xf numFmtId="164" fontId="17" fillId="4" borderId="17" xfId="6" applyNumberFormat="1" applyFont="1" applyFill="1" applyBorder="1" applyAlignment="1">
      <alignment horizontal="right" vertical="top"/>
    </xf>
    <xf numFmtId="164" fontId="17" fillId="4" borderId="18" xfId="6" applyNumberFormat="1" applyFont="1" applyFill="1" applyBorder="1" applyAlignment="1">
      <alignment horizontal="right" vertical="top"/>
    </xf>
    <xf numFmtId="0" fontId="17" fillId="4" borderId="12" xfId="6" applyFont="1" applyFill="1" applyBorder="1" applyAlignment="1">
      <alignment horizontal="right" vertical="top"/>
    </xf>
    <xf numFmtId="0" fontId="6" fillId="0" borderId="0" xfId="2"/>
    <xf numFmtId="0" fontId="16" fillId="0" borderId="2" xfId="2" applyFont="1" applyBorder="1" applyAlignment="1">
      <alignment horizontal="left" wrapText="1"/>
    </xf>
    <xf numFmtId="0" fontId="16" fillId="0" borderId="3" xfId="2" applyFont="1" applyBorder="1" applyAlignment="1">
      <alignment horizontal="center" wrapText="1"/>
    </xf>
    <xf numFmtId="0" fontId="16" fillId="0" borderId="4" xfId="2" applyFont="1" applyBorder="1" applyAlignment="1">
      <alignment horizontal="center" wrapText="1"/>
    </xf>
    <xf numFmtId="0" fontId="16" fillId="0" borderId="5" xfId="2" applyFont="1" applyBorder="1" applyAlignment="1">
      <alignment horizontal="center" wrapText="1"/>
    </xf>
    <xf numFmtId="0" fontId="16" fillId="9" borderId="6" xfId="2" applyFont="1" applyFill="1" applyBorder="1" applyAlignment="1">
      <alignment horizontal="left" vertical="top" wrapText="1"/>
    </xf>
    <xf numFmtId="0" fontId="16" fillId="9" borderId="7" xfId="2" applyFont="1" applyFill="1" applyBorder="1" applyAlignment="1">
      <alignment horizontal="left" vertical="top" wrapText="1"/>
    </xf>
    <xf numFmtId="164" fontId="17" fillId="0" borderId="8" xfId="2" applyNumberFormat="1" applyFont="1" applyBorder="1" applyAlignment="1">
      <alignment horizontal="right" vertical="top"/>
    </xf>
    <xf numFmtId="0" fontId="17" fillId="0" borderId="9" xfId="2" applyFont="1" applyBorder="1" applyAlignment="1">
      <alignment horizontal="right" vertical="top"/>
    </xf>
    <xf numFmtId="165" fontId="17" fillId="0" borderId="9" xfId="2" applyNumberFormat="1" applyFont="1" applyBorder="1" applyAlignment="1">
      <alignment horizontal="right" vertical="top"/>
    </xf>
    <xf numFmtId="0" fontId="17" fillId="0" borderId="10" xfId="2" applyFont="1" applyBorder="1" applyAlignment="1">
      <alignment horizontal="right" vertical="top"/>
    </xf>
    <xf numFmtId="0" fontId="16" fillId="9" borderId="11" xfId="2" applyFont="1" applyFill="1" applyBorder="1" applyAlignment="1">
      <alignment horizontal="left" vertical="top" wrapText="1"/>
    </xf>
    <xf numFmtId="0" fontId="17" fillId="0" borderId="12" xfId="2" applyFont="1" applyBorder="1" applyAlignment="1">
      <alignment horizontal="left" vertical="top" wrapText="1"/>
    </xf>
    <xf numFmtId="165" fontId="17" fillId="0" borderId="13" xfId="2" applyNumberFormat="1" applyFont="1" applyBorder="1" applyAlignment="1">
      <alignment horizontal="right" vertical="top"/>
    </xf>
    <xf numFmtId="165" fontId="17" fillId="0" borderId="14" xfId="2" applyNumberFormat="1" applyFont="1" applyBorder="1" applyAlignment="1">
      <alignment horizontal="right" vertical="top"/>
    </xf>
    <xf numFmtId="0" fontId="16" fillId="9" borderId="15" xfId="2" applyFont="1" applyFill="1" applyBorder="1" applyAlignment="1">
      <alignment horizontal="left" vertical="top" wrapText="1"/>
    </xf>
    <xf numFmtId="164" fontId="17" fillId="0" borderId="16" xfId="2" applyNumberFormat="1" applyFont="1" applyBorder="1" applyAlignment="1">
      <alignment horizontal="right" vertical="top"/>
    </xf>
    <xf numFmtId="164" fontId="17" fillId="0" borderId="17" xfId="2" applyNumberFormat="1" applyFont="1" applyBorder="1" applyAlignment="1">
      <alignment horizontal="right" vertical="top"/>
    </xf>
    <xf numFmtId="164" fontId="17" fillId="0" borderId="18" xfId="2" applyNumberFormat="1" applyFont="1" applyBorder="1" applyAlignment="1">
      <alignment horizontal="right" vertical="top"/>
    </xf>
    <xf numFmtId="0" fontId="17" fillId="0" borderId="12" xfId="2" applyFont="1" applyBorder="1" applyAlignment="1">
      <alignment horizontal="right" vertical="top"/>
    </xf>
    <xf numFmtId="164" fontId="17" fillId="0" borderId="13" xfId="2" applyNumberFormat="1" applyFont="1" applyBorder="1" applyAlignment="1">
      <alignment horizontal="right" vertical="top"/>
    </xf>
    <xf numFmtId="0" fontId="17" fillId="0" borderId="13" xfId="2" applyFont="1" applyBorder="1" applyAlignment="1">
      <alignment horizontal="right" vertical="top"/>
    </xf>
    <xf numFmtId="0" fontId="17" fillId="0" borderId="14" xfId="2" applyFont="1" applyBorder="1" applyAlignment="1">
      <alignment horizontal="right" vertical="top"/>
    </xf>
    <xf numFmtId="165" fontId="17" fillId="0" borderId="12" xfId="2" applyNumberFormat="1" applyFont="1" applyBorder="1" applyAlignment="1">
      <alignment horizontal="right" vertical="top"/>
    </xf>
    <xf numFmtId="0" fontId="17" fillId="0" borderId="13" xfId="2" applyFont="1" applyBorder="1" applyAlignment="1">
      <alignment horizontal="left" vertical="top" wrapText="1"/>
    </xf>
    <xf numFmtId="164" fontId="17" fillId="0" borderId="14" xfId="2" applyNumberFormat="1" applyFont="1" applyBorder="1" applyAlignment="1">
      <alignment horizontal="right" vertical="top"/>
    </xf>
    <xf numFmtId="0" fontId="17" fillId="0" borderId="14" xfId="2" applyFont="1" applyBorder="1" applyAlignment="1">
      <alignment horizontal="left" vertical="top" wrapText="1"/>
    </xf>
    <xf numFmtId="0" fontId="16" fillId="9" borderId="19" xfId="2" applyFont="1" applyFill="1" applyBorder="1" applyAlignment="1">
      <alignment horizontal="left" vertical="top" wrapText="1"/>
    </xf>
    <xf numFmtId="164" fontId="17" fillId="0" borderId="20" xfId="2" applyNumberFormat="1" applyFont="1" applyBorder="1" applyAlignment="1">
      <alignment horizontal="right" vertical="top"/>
    </xf>
    <xf numFmtId="164" fontId="17" fillId="0" borderId="21" xfId="2" applyNumberFormat="1" applyFont="1" applyBorder="1" applyAlignment="1">
      <alignment horizontal="right" vertical="top"/>
    </xf>
    <xf numFmtId="164" fontId="17" fillId="0" borderId="22" xfId="2" applyNumberFormat="1" applyFont="1" applyBorder="1" applyAlignment="1">
      <alignment horizontal="right" vertical="top"/>
    </xf>
    <xf numFmtId="167" fontId="17" fillId="0" borderId="8" xfId="2" applyNumberFormat="1" applyFont="1" applyBorder="1" applyAlignment="1">
      <alignment horizontal="right" vertical="top"/>
    </xf>
    <xf numFmtId="165" fontId="17" fillId="0" borderId="10" xfId="2" applyNumberFormat="1" applyFont="1" applyBorder="1" applyAlignment="1">
      <alignment horizontal="right" vertical="top"/>
    </xf>
    <xf numFmtId="167" fontId="17" fillId="0" borderId="12" xfId="2" applyNumberFormat="1" applyFont="1" applyBorder="1" applyAlignment="1">
      <alignment horizontal="right" vertical="top"/>
    </xf>
    <xf numFmtId="167" fontId="17" fillId="0" borderId="20" xfId="2" applyNumberFormat="1" applyFont="1" applyBorder="1" applyAlignment="1">
      <alignment horizontal="right" vertical="top"/>
    </xf>
    <xf numFmtId="165" fontId="17" fillId="0" borderId="21" xfId="2" applyNumberFormat="1" applyFont="1" applyBorder="1" applyAlignment="1">
      <alignment horizontal="right" vertical="top"/>
    </xf>
    <xf numFmtId="165" fontId="17" fillId="0" borderId="22" xfId="2" applyNumberFormat="1" applyFont="1" applyBorder="1" applyAlignment="1">
      <alignment horizontal="right" vertical="top"/>
    </xf>
    <xf numFmtId="0" fontId="19" fillId="0" borderId="0" xfId="0" applyFont="1" applyAlignment="1">
      <alignment horizontal="left" vertical="center"/>
    </xf>
    <xf numFmtId="168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12" borderId="0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68" fontId="19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2" fillId="12" borderId="0" xfId="0" applyFont="1" applyFill="1" applyBorder="1"/>
    <xf numFmtId="0" fontId="5" fillId="0" borderId="0" xfId="0" applyFont="1" applyAlignment="1"/>
    <xf numFmtId="0" fontId="0" fillId="4" borderId="0" xfId="0" applyFont="1" applyFill="1" applyAlignment="1"/>
    <xf numFmtId="0" fontId="19" fillId="13" borderId="0" xfId="0" applyFont="1" applyFill="1" applyBorder="1" applyAlignment="1">
      <alignment horizontal="center" vertical="center"/>
    </xf>
    <xf numFmtId="0" fontId="20" fillId="13" borderId="0" xfId="0" applyFont="1" applyFill="1" applyBorder="1" applyAlignment="1">
      <alignment horizontal="center" vertical="center"/>
    </xf>
    <xf numFmtId="0" fontId="19" fillId="14" borderId="0" xfId="0" applyFont="1" applyFill="1" applyBorder="1" applyAlignment="1">
      <alignment horizontal="center" vertical="center"/>
    </xf>
    <xf numFmtId="0" fontId="20" fillId="14" borderId="0" xfId="0" applyFont="1" applyFill="1" applyBorder="1" applyAlignment="1">
      <alignment horizontal="center" vertical="center"/>
    </xf>
    <xf numFmtId="0" fontId="19" fillId="15" borderId="0" xfId="0" applyFont="1" applyFill="1" applyBorder="1" applyAlignment="1">
      <alignment horizontal="center" vertical="center"/>
    </xf>
    <xf numFmtId="0" fontId="21" fillId="15" borderId="0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5" fillId="16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7" borderId="1" xfId="0" applyFont="1" applyFill="1" applyBorder="1" applyAlignment="1">
      <alignment horizontal="center"/>
    </xf>
    <xf numFmtId="0" fontId="14" fillId="0" borderId="6" xfId="3" applyFont="1" applyBorder="1" applyAlignment="1">
      <alignment horizontal="left" vertical="top" wrapText="1"/>
    </xf>
    <xf numFmtId="0" fontId="14" fillId="0" borderId="0" xfId="3" applyFont="1" applyBorder="1" applyAlignment="1">
      <alignment horizontal="left" vertical="top" wrapText="1"/>
    </xf>
    <xf numFmtId="0" fontId="12" fillId="0" borderId="0" xfId="3" applyFont="1" applyBorder="1" applyAlignment="1">
      <alignment horizontal="center" vertical="center" wrapText="1"/>
    </xf>
    <xf numFmtId="0" fontId="7" fillId="11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8" fillId="11" borderId="0" xfId="0" applyFont="1" applyFill="1" applyAlignment="1">
      <alignment horizontal="center" vertical="center" wrapText="1"/>
    </xf>
    <xf numFmtId="0" fontId="9" fillId="10" borderId="0" xfId="0" applyFont="1" applyFill="1" applyAlignment="1">
      <alignment horizontal="center" vertical="center" wrapText="1"/>
    </xf>
    <xf numFmtId="0" fontId="12" fillId="0" borderId="0" xfId="4" applyFont="1" applyBorder="1" applyAlignment="1">
      <alignment horizontal="center" vertical="center" wrapText="1"/>
    </xf>
    <xf numFmtId="0" fontId="17" fillId="0" borderId="6" xfId="4" applyFont="1" applyBorder="1" applyAlignment="1">
      <alignment horizontal="left" vertical="top" wrapText="1"/>
    </xf>
    <xf numFmtId="0" fontId="17" fillId="0" borderId="0" xfId="4" applyFont="1" applyBorder="1" applyAlignment="1">
      <alignment horizontal="left" vertical="top" wrapText="1"/>
    </xf>
    <xf numFmtId="0" fontId="12" fillId="0" borderId="0" xfId="5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left" vertical="top" wrapText="1"/>
    </xf>
    <xf numFmtId="0" fontId="12" fillId="0" borderId="0" xfId="6" applyFont="1" applyBorder="1" applyAlignment="1">
      <alignment horizontal="center" vertical="center" wrapText="1"/>
    </xf>
    <xf numFmtId="0" fontId="17" fillId="0" borderId="6" xfId="6" applyFont="1" applyBorder="1" applyAlignment="1">
      <alignment horizontal="left" vertical="top" wrapText="1"/>
    </xf>
    <xf numFmtId="0" fontId="17" fillId="0" borderId="0" xfId="6" applyFont="1" applyBorder="1" applyAlignment="1">
      <alignment horizontal="left" vertical="top" wrapText="1"/>
    </xf>
    <xf numFmtId="0" fontId="12" fillId="0" borderId="0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left" vertical="top" wrapText="1"/>
    </xf>
    <xf numFmtId="0" fontId="17" fillId="0" borderId="0" xfId="2" applyFont="1" applyBorder="1" applyAlignment="1">
      <alignment horizontal="left" vertical="top" wrapText="1"/>
    </xf>
    <xf numFmtId="0" fontId="0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</cellXfs>
  <cellStyles count="7">
    <cellStyle name="Normal" xfId="0" builtinId="0"/>
    <cellStyle name="Normal_PA (Sebelum)" xfId="3"/>
    <cellStyle name="Normal_PA (Sesudah)" xfId="4"/>
    <cellStyle name="Normal_Sheet1" xfId="5"/>
    <cellStyle name="Normal_Sheet2" xfId="1"/>
    <cellStyle name="Normal_Sheet3" xfId="6"/>
    <cellStyle name="Normal_Sheet4" xfId="2"/>
  </cellStyles>
  <dxfs count="37">
    <dxf>
      <font>
        <b/>
      </font>
      <numFmt numFmtId="0" formatCode="General"/>
      <alignment horizontal="center" vertical="center" textRotation="0" wrapText="0" indent="0" justifyLastLine="0" shrinkToFit="0" readingOrder="0"/>
    </dxf>
    <dxf>
      <font>
        <b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b/>
      </font>
      <numFmt numFmtId="0" formatCode="General"/>
      <alignment horizontal="center" vertical="center" textRotation="0" wrapText="0" indent="0" justifyLastLine="0" shrinkToFit="0" readingOrder="0"/>
    </dxf>
    <dxf>
      <font>
        <b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</font>
    </dxf>
    <dxf>
      <fill>
        <patternFill>
          <bgColor theme="5" tint="0.79998168889431442"/>
        </patternFill>
      </fill>
    </dxf>
    <dxf>
      <font>
        <b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b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b/>
      </font>
    </dxf>
    <dxf>
      <fill>
        <patternFill>
          <bgColor theme="5" tint="0.79998168889431442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border>
        <left style="thin">
          <color rgb="FF5B3F86"/>
        </left>
        <right style="thin">
          <color rgb="FF5B3F86"/>
        </right>
        <top style="thin">
          <color rgb="FF5B3F86"/>
        </top>
        <bottom style="thin">
          <color rgb="FF5B3F86"/>
        </bottom>
      </border>
    </dxf>
  </dxfs>
  <tableStyles count="1" defaultTableStyle="TableStyleMedium2" defaultPivotStyle="PivotStyleLight16">
    <tableStyle name="tabulasi lengkap-style" pivot="0" count="4">
      <tableStyleElement type="wholeTable" size="0" dxfId="36"/>
      <tableStyleElement type="headerRow" dxfId="35"/>
      <tableStyleElement type="firstRowStripe" dxfId="34"/>
      <tableStyleElement type="secondRowStripe" dxfId="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40246</xdr:colOff>
      <xdr:row>4</xdr:row>
      <xdr:rowOff>53662</xdr:rowOff>
    </xdr:from>
    <xdr:to>
      <xdr:col>12</xdr:col>
      <xdr:colOff>585452</xdr:colOff>
      <xdr:row>10</xdr:row>
      <xdr:rowOff>44137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7218" y="912254"/>
          <a:ext cx="1752600" cy="942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323850</xdr:colOff>
      <xdr:row>3</xdr:row>
      <xdr:rowOff>152400</xdr:rowOff>
    </xdr:from>
    <xdr:to>
      <xdr:col>9</xdr:col>
      <xdr:colOff>247650</xdr:colOff>
      <xdr:row>9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476250"/>
          <a:ext cx="1752600" cy="942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3</xdr:row>
      <xdr:rowOff>152400</xdr:rowOff>
    </xdr:from>
    <xdr:to>
      <xdr:col>12</xdr:col>
      <xdr:colOff>47625</xdr:colOff>
      <xdr:row>9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0225" y="638175"/>
          <a:ext cx="1752600" cy="942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121832</xdr:colOff>
      <xdr:row>4</xdr:row>
      <xdr:rowOff>22151</xdr:rowOff>
    </xdr:from>
    <xdr:to>
      <xdr:col>10</xdr:col>
      <xdr:colOff>46961</xdr:colOff>
      <xdr:row>9</xdr:row>
      <xdr:rowOff>134458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5931" y="686686"/>
          <a:ext cx="1752600" cy="9429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25400</xdr:rowOff>
    </xdr:from>
    <xdr:to>
      <xdr:col>8</xdr:col>
      <xdr:colOff>533400</xdr:colOff>
      <xdr:row>9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685800"/>
          <a:ext cx="1752600" cy="9429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13049</xdr:colOff>
      <xdr:row>5</xdr:row>
      <xdr:rowOff>39143</xdr:rowOff>
    </xdr:from>
    <xdr:to>
      <xdr:col>9</xdr:col>
      <xdr:colOff>539142</xdr:colOff>
      <xdr:row>11</xdr:row>
      <xdr:rowOff>42666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05823" y="822020"/>
          <a:ext cx="1752600" cy="9429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Form_Responses" displayName="Form_Responses" ref="A1:BG181">
  <tableColumns count="59">
    <tableColumn id="1" name="Timestamp"/>
    <tableColumn id="2" name="Isilah pernyataan singkat dibawah ini terlebih dahulu sebelum mengisi kuesioner"/>
    <tableColumn id="3" name="Nama lengkap"/>
    <tableColumn id="4" name="Jenis Kelamin "/>
    <tableColumn id="5" name="Prodi (program studi) "/>
    <tableColumn id="6" name="Aktif Organisasi "/>
    <tableColumn id="7" name="Semester "/>
    <tableColumn id="8" name="Y.1"/>
    <tableColumn id="9" name="Y.2"/>
    <tableColumn id="10" name="Y.3"/>
    <tableColumn id="11" name="Y.4"/>
    <tableColumn id="12" name="Y.5"/>
    <tableColumn id="13" name="Y.6"/>
    <tableColumn id="14" name="Y.7"/>
    <tableColumn id="15" name="Y.8"/>
    <tableColumn id="16" name="Y.9"/>
    <tableColumn id="17" name="Y.10"/>
    <tableColumn id="18" name="Y.11"/>
    <tableColumn id="19" name="Y.12"/>
    <tableColumn id="20" name="Y.13"/>
    <tableColumn id="21" name="Y.14" dataDxfId="32"/>
    <tableColumn id="22" name="Total Y" dataDxfId="31">
      <calculatedColumnFormula>SUM('tabulasi lengkap'!$H2:$U2)</calculatedColumnFormula>
    </tableColumn>
    <tableColumn id="23" name="X1.1"/>
    <tableColumn id="24" name="X1.2" dataDxfId="30"/>
    <tableColumn id="25" name="X1.3"/>
    <tableColumn id="26" name="X1.4" dataDxfId="29"/>
    <tableColumn id="27" name="X1.5" dataDxfId="28"/>
    <tableColumn id="28" name="X1.6"/>
    <tableColumn id="29" name="X1.7" dataDxfId="27"/>
    <tableColumn id="30" name="X1.8"/>
    <tableColumn id="31" name="X1.9"/>
    <tableColumn id="32" name="X1.10"/>
    <tableColumn id="33" name="X1.11"/>
    <tableColumn id="34" name="X1.12"/>
    <tableColumn id="35" name="X1.13"/>
    <tableColumn id="36" name="X1.14"/>
    <tableColumn id="37" name="X1.15"/>
    <tableColumn id="38" name="X1.16"/>
    <tableColumn id="39" name="X1.17"/>
    <tableColumn id="40" name="Total X1" dataDxfId="26">
      <calculatedColumnFormula>SUM('tabulasi lengkap'!$W2:$AM2)</calculatedColumnFormula>
    </tableColumn>
    <tableColumn id="41" name="X2.1"/>
    <tableColumn id="42" name="X2.2"/>
    <tableColumn id="43" name="X2.3"/>
    <tableColumn id="44" name="X2.4"/>
    <tableColumn id="45" name="X2.5"/>
    <tableColumn id="46" name="X2.6"/>
    <tableColumn id="47" name="X2.7"/>
    <tableColumn id="48" name="X2.8"/>
    <tableColumn id="49" name="X2.9"/>
    <tableColumn id="50" name="X2.10" dataDxfId="25"/>
    <tableColumn id="51" name="X2.11" dataDxfId="24"/>
    <tableColumn id="52" name="X2.12" dataDxfId="23"/>
    <tableColumn id="53" name="X2.13" dataDxfId="22"/>
    <tableColumn id="54" name="X2.14" dataDxfId="21"/>
    <tableColumn id="55" name="X2.15"/>
    <tableColumn id="56" name="X2.16"/>
    <tableColumn id="57" name="X2.17" dataDxfId="20"/>
    <tableColumn id="58" name="X2.18" dataDxfId="19"/>
    <tableColumn id="59" name="Total X2" dataDxfId="18">
      <calculatedColumnFormula>SUM('tabulasi lengkap'!$AO2:$BF2)</calculatedColumnFormula>
    </tableColumn>
  </tableColumns>
  <tableStyleInfo name="tabulasi lengkap-style" showFirstColumn="1" showLastColumn="1" showRowStripes="1" showColumnStripes="0"/>
</table>
</file>

<file path=xl/tables/table2.xml><?xml version="1.0" encoding="utf-8"?>
<table xmlns="http://schemas.openxmlformats.org/spreadsheetml/2006/main" id="2" name="Form_Responses3" displayName="Form_Responses3" ref="A1:V181">
  <tableColumns count="22">
    <tableColumn id="2" name="Isilah pernyataan singkat dibawah ini terlebih dahulu sebelum mengisi kuesioner"/>
    <tableColumn id="3" name="Nama lengkap"/>
    <tableColumn id="4" name="Jenis Kelamin "/>
    <tableColumn id="5" name="Prodi (program studi) "/>
    <tableColumn id="6" name="Aktif Organisasi "/>
    <tableColumn id="7" name="Semester "/>
    <tableColumn id="8" name="Y.1"/>
    <tableColumn id="9" name="Y.2"/>
    <tableColumn id="10" name="Y.3"/>
    <tableColumn id="11" name="Y.4"/>
    <tableColumn id="12" name="Y.5"/>
    <tableColumn id="13" name="Y.6"/>
    <tableColumn id="14" name="Y.7"/>
    <tableColumn id="15" name="Y.8"/>
    <tableColumn id="16" name="Y.9"/>
    <tableColumn id="17" name="Y.10"/>
    <tableColumn id="18" name="Y.11"/>
    <tableColumn id="19" name="Y.12"/>
    <tableColumn id="20" name="Y.13"/>
    <tableColumn id="21" name="Y.14" dataDxfId="17"/>
    <tableColumn id="22" name="Total Y" dataDxfId="16">
      <calculatedColumnFormula>SUM(Prokrastinasi!$G2:$T2)</calculatedColumnFormula>
    </tableColumn>
    <tableColumn id="60" name="KATEGORI" dataDxfId="15">
      <calculatedColumnFormula>IF(Form_Responses3[[#This Row],[Total Y]]&lt;23.716,"RENDAH",IF(Form_Responses3[[#This Row],[Total Y]]&lt;34.705,"SEDANG",IF(Form_Responses3[[#This Row],[Total Y]]&gt;34.705,"TINGGI")))</calculatedColumnFormula>
    </tableColumn>
  </tableColumns>
  <tableStyleInfo name="tabulasi lengkap-style" showFirstColumn="1" showLastColumn="1" showRowStripes="1" showColumnStripes="0"/>
</table>
</file>

<file path=xl/tables/table3.xml><?xml version="1.0" encoding="utf-8"?>
<table xmlns="http://schemas.openxmlformats.org/spreadsheetml/2006/main" id="3" name="Form_Responses34" displayName="Form_Responses34" ref="A1:Y181">
  <tableColumns count="25">
    <tableColumn id="2" name="Isilah pernyataan singkat dibawah ini terlebih dahulu sebelum mengisi kuesioner"/>
    <tableColumn id="3" name="Nama lengkap"/>
    <tableColumn id="4" name="Jenis Kelamin "/>
    <tableColumn id="5" name="Prodi (program studi) "/>
    <tableColumn id="6" name="Aktif Organisasi "/>
    <tableColumn id="7" name="Semester "/>
    <tableColumn id="23" name="X1.1"/>
    <tableColumn id="24" name="X1.2" dataDxfId="14"/>
    <tableColumn id="25" name="X1.3"/>
    <tableColumn id="26" name="X1.4" dataDxfId="13"/>
    <tableColumn id="27" name="X1.5" dataDxfId="12"/>
    <tableColumn id="28" name="X1.6"/>
    <tableColumn id="29" name="X1.7" dataDxfId="11"/>
    <tableColumn id="30" name="X1.8"/>
    <tableColumn id="31" name="X1.9"/>
    <tableColumn id="32" name="X1.10"/>
    <tableColumn id="33" name="X1.11"/>
    <tableColumn id="34" name="X1.12"/>
    <tableColumn id="35" name="X1.13"/>
    <tableColumn id="36" name="X1.14"/>
    <tableColumn id="37" name="X1.15"/>
    <tableColumn id="38" name="X1.16"/>
    <tableColumn id="39" name="X1.17"/>
    <tableColumn id="40" name="Total X1" dataDxfId="10">
      <calculatedColumnFormula>SUM('Regulasi diri'!$G2:$W2)</calculatedColumnFormula>
    </tableColumn>
    <tableColumn id="64" name="KATEGORI" dataDxfId="9">
      <calculatedColumnFormula>IF(Form_Responses34[[#This Row],[Total X1]]&lt;40.02,"RENDAH",IF(Form_Responses34[[#This Row],[Total X1]]&lt;60.145,"SEDANG",IF(Form_Responses34[[#This Row],[Total X1]]&gt;60.145,"TINGGI")))</calculatedColumnFormula>
    </tableColumn>
  </tableColumns>
  <tableStyleInfo name="tabulasi lengkap-style" showFirstColumn="1" showLastColumn="1" showRowStripes="1" showColumnStripes="0"/>
</table>
</file>

<file path=xl/tables/table4.xml><?xml version="1.0" encoding="utf-8"?>
<table xmlns="http://schemas.openxmlformats.org/spreadsheetml/2006/main" id="4" name="Form_Responses345" displayName="Form_Responses345" ref="A1:Z181">
  <tableColumns count="26">
    <tableColumn id="2" name="Isilah pernyataan singkat dibawah ini terlebih dahulu sebelum mengisi kuesioner"/>
    <tableColumn id="3" name="Nama lengkap"/>
    <tableColumn id="4" name="Jenis Kelamin "/>
    <tableColumn id="5" name="Prodi (program studi) "/>
    <tableColumn id="6" name="Aktif Organisasi "/>
    <tableColumn id="7" name="Semester "/>
    <tableColumn id="41" name="X2.1"/>
    <tableColumn id="42" name="X2.2"/>
    <tableColumn id="43" name="X2.3"/>
    <tableColumn id="44" name="X2.4"/>
    <tableColumn id="45" name="X2.5"/>
    <tableColumn id="46" name="X2.6"/>
    <tableColumn id="47" name="X2.7"/>
    <tableColumn id="48" name="X2.8"/>
    <tableColumn id="49" name="X2.9"/>
    <tableColumn id="50" name="X2.10" dataDxfId="8"/>
    <tableColumn id="51" name="X2.11" dataDxfId="7"/>
    <tableColumn id="52" name="X2.12" dataDxfId="6"/>
    <tableColumn id="53" name="X2.13" dataDxfId="5"/>
    <tableColumn id="54" name="X2.14" dataDxfId="4"/>
    <tableColumn id="55" name="X2.15"/>
    <tableColumn id="56" name="X2.16"/>
    <tableColumn id="57" name="X2.17" dataDxfId="3"/>
    <tableColumn id="58" name="X2.18" dataDxfId="2"/>
    <tableColumn id="59" name="Total X2" dataDxfId="1">
      <calculatedColumnFormula>SUM('Manajemen waktu'!$G2:$X2)</calculatedColumnFormula>
    </tableColumn>
    <tableColumn id="64" name="KATEGORI" dataDxfId="0">
      <calculatedColumnFormula>IF(Form_Responses345[[#This Row],[Total X2]]&lt;42.105,"RENDAH",IF(Form_Responses345[[#This Row],[Total X2]]&lt;59.128,"SEDANG",IF(Form_Responses345[[#This Row],[Total X2]]&gt;59.128,"TINGGI")))</calculatedColumnFormula>
    </tableColumn>
  </tableColumns>
  <tableStyleInfo name="tabulasi lengkap-style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H61"/>
  <sheetViews>
    <sheetView topLeftCell="Y1" workbookViewId="0">
      <selection activeCell="AG2" sqref="AG2:AG61"/>
    </sheetView>
  </sheetViews>
  <sheetFormatPr defaultColWidth="14.42578125" defaultRowHeight="15.75" customHeight="1" x14ac:dyDescent="0.2"/>
  <cols>
    <col min="8" max="8" width="4.5703125" customWidth="1"/>
    <col min="9" max="9" width="4.85546875" customWidth="1"/>
    <col min="10" max="10" width="4.5703125" customWidth="1"/>
    <col min="11" max="11" width="4.7109375" customWidth="1"/>
    <col min="12" max="12" width="4.85546875" customWidth="1"/>
    <col min="13" max="13" width="5.140625" customWidth="1"/>
    <col min="14" max="14" width="4.7109375" customWidth="1"/>
    <col min="15" max="15" width="5.140625" customWidth="1"/>
    <col min="16" max="16" width="5.5703125" customWidth="1"/>
    <col min="17" max="18" width="5.42578125" customWidth="1"/>
    <col min="19" max="20" width="5.28515625" customWidth="1"/>
    <col min="21" max="22" width="5.42578125" customWidth="1"/>
    <col min="23" max="23" width="5" customWidth="1"/>
    <col min="24" max="24" width="4.85546875" customWidth="1"/>
    <col min="25" max="25" width="5.42578125" customWidth="1"/>
    <col min="26" max="26" width="4.7109375" customWidth="1"/>
    <col min="27" max="27" width="4.85546875" customWidth="1"/>
    <col min="28" max="29" width="4.7109375" customWidth="1"/>
    <col min="30" max="31" width="5.140625" customWidth="1"/>
    <col min="32" max="33" width="5.28515625" customWidth="1"/>
    <col min="34" max="34" width="5.140625" customWidth="1"/>
    <col min="35" max="38" width="5.42578125" customWidth="1"/>
    <col min="39" max="39" width="5.28515625" customWidth="1"/>
    <col min="40" max="40" width="5.42578125" customWidth="1"/>
    <col min="41" max="42" width="4.7109375" customWidth="1"/>
    <col min="43" max="43" width="5" customWidth="1"/>
    <col min="44" max="44" width="5.28515625" customWidth="1"/>
    <col min="45" max="45" width="5" customWidth="1"/>
    <col min="46" max="46" width="4.85546875" customWidth="1"/>
    <col min="47" max="48" width="4.5703125" customWidth="1"/>
    <col min="49" max="49" width="4.7109375" customWidth="1"/>
    <col min="50" max="50" width="5.7109375" customWidth="1"/>
    <col min="51" max="51" width="5.28515625" customWidth="1"/>
    <col min="52" max="52" width="5.5703125" customWidth="1"/>
    <col min="53" max="56" width="5.28515625" customWidth="1"/>
    <col min="57" max="57" width="5.140625" customWidth="1"/>
    <col min="58" max="58" width="5.28515625" customWidth="1"/>
    <col min="59" max="59" width="5.140625" customWidth="1"/>
    <col min="60" max="60" width="5.28515625" customWidth="1"/>
  </cols>
  <sheetData>
    <row r="1" spans="1:60" ht="15.7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170</v>
      </c>
      <c r="I1" s="3" t="s">
        <v>171</v>
      </c>
      <c r="J1" s="3" t="s">
        <v>172</v>
      </c>
      <c r="K1" s="3" t="s">
        <v>173</v>
      </c>
      <c r="L1" s="3" t="s">
        <v>174</v>
      </c>
      <c r="M1" s="3" t="s">
        <v>175</v>
      </c>
      <c r="N1" s="3" t="s">
        <v>176</v>
      </c>
      <c r="O1" s="3" t="s">
        <v>177</v>
      </c>
      <c r="P1" s="3" t="s">
        <v>178</v>
      </c>
      <c r="Q1" s="3" t="s">
        <v>180</v>
      </c>
      <c r="R1" s="3" t="s">
        <v>179</v>
      </c>
      <c r="S1" s="3" t="s">
        <v>181</v>
      </c>
      <c r="T1" s="3" t="s">
        <v>182</v>
      </c>
      <c r="U1" s="3" t="s">
        <v>183</v>
      </c>
      <c r="V1" s="3" t="s">
        <v>184</v>
      </c>
      <c r="W1" s="4" t="s">
        <v>185</v>
      </c>
      <c r="X1" s="4" t="s">
        <v>186</v>
      </c>
      <c r="Y1" s="4" t="s">
        <v>187</v>
      </c>
      <c r="Z1" s="4" t="s">
        <v>188</v>
      </c>
      <c r="AA1" s="4" t="s">
        <v>189</v>
      </c>
      <c r="AB1" s="4" t="s">
        <v>190</v>
      </c>
      <c r="AC1" s="4" t="s">
        <v>191</v>
      </c>
      <c r="AD1" s="4" t="s">
        <v>192</v>
      </c>
      <c r="AE1" s="4" t="s">
        <v>193</v>
      </c>
      <c r="AF1" s="4" t="s">
        <v>194</v>
      </c>
      <c r="AG1" s="4" t="s">
        <v>195</v>
      </c>
      <c r="AH1" s="4" t="s">
        <v>196</v>
      </c>
      <c r="AI1" s="4" t="s">
        <v>197</v>
      </c>
      <c r="AJ1" s="4" t="s">
        <v>198</v>
      </c>
      <c r="AK1" s="4" t="s">
        <v>199</v>
      </c>
      <c r="AL1" s="4" t="s">
        <v>200</v>
      </c>
      <c r="AM1" s="4" t="s">
        <v>201</v>
      </c>
      <c r="AN1" s="4" t="s">
        <v>202</v>
      </c>
      <c r="AO1" s="5" t="s">
        <v>203</v>
      </c>
      <c r="AP1" s="5" t="s">
        <v>204</v>
      </c>
      <c r="AQ1" s="5" t="s">
        <v>205</v>
      </c>
      <c r="AR1" s="5" t="s">
        <v>206</v>
      </c>
      <c r="AS1" s="5" t="s">
        <v>207</v>
      </c>
      <c r="AT1" s="5" t="s">
        <v>208</v>
      </c>
      <c r="AU1" s="5" t="s">
        <v>209</v>
      </c>
      <c r="AV1" s="5" t="s">
        <v>210</v>
      </c>
      <c r="AW1" s="5" t="s">
        <v>211</v>
      </c>
      <c r="AX1" s="5" t="s">
        <v>212</v>
      </c>
      <c r="AY1" s="5" t="s">
        <v>213</v>
      </c>
      <c r="AZ1" s="5" t="s">
        <v>214</v>
      </c>
      <c r="BA1" s="5" t="s">
        <v>215</v>
      </c>
      <c r="BB1" s="5" t="s">
        <v>216</v>
      </c>
      <c r="BC1" s="5" t="s">
        <v>217</v>
      </c>
      <c r="BD1" s="5" t="s">
        <v>218</v>
      </c>
      <c r="BE1" s="5" t="s">
        <v>222</v>
      </c>
      <c r="BF1" s="5" t="s">
        <v>219</v>
      </c>
      <c r="BG1" s="5" t="s">
        <v>220</v>
      </c>
      <c r="BH1" s="5" t="s">
        <v>221</v>
      </c>
    </row>
    <row r="2" spans="1:60" ht="15.75" customHeight="1" x14ac:dyDescent="0.2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1" t="s">
        <v>12</v>
      </c>
      <c r="G2" s="1" t="s">
        <v>13</v>
      </c>
      <c r="H2" s="1">
        <v>3</v>
      </c>
      <c r="I2" s="1">
        <v>3</v>
      </c>
      <c r="J2" s="1">
        <v>3</v>
      </c>
      <c r="K2" s="1">
        <v>3</v>
      </c>
      <c r="L2" s="1">
        <v>3</v>
      </c>
      <c r="M2" s="1">
        <v>2</v>
      </c>
      <c r="N2" s="1">
        <v>3</v>
      </c>
      <c r="O2" s="1">
        <v>3</v>
      </c>
      <c r="P2" s="1">
        <v>3</v>
      </c>
      <c r="Q2" s="1">
        <v>2</v>
      </c>
      <c r="R2" s="1">
        <v>2</v>
      </c>
      <c r="S2" s="1">
        <v>3</v>
      </c>
      <c r="T2" s="1">
        <v>3</v>
      </c>
      <c r="U2" s="1">
        <v>3</v>
      </c>
      <c r="V2" s="1">
        <v>2</v>
      </c>
      <c r="W2" s="1">
        <v>3</v>
      </c>
      <c r="X2" s="1">
        <v>3</v>
      </c>
      <c r="Y2" s="1">
        <v>4</v>
      </c>
      <c r="Z2" s="1">
        <v>4</v>
      </c>
      <c r="AA2" s="1">
        <v>2</v>
      </c>
      <c r="AB2" s="1">
        <v>3</v>
      </c>
      <c r="AC2" s="1">
        <v>2</v>
      </c>
      <c r="AD2" s="1">
        <v>3</v>
      </c>
      <c r="AE2" s="1">
        <v>4</v>
      </c>
      <c r="AF2" s="1">
        <v>4</v>
      </c>
      <c r="AG2" s="1">
        <v>3</v>
      </c>
      <c r="AH2" s="1">
        <v>4</v>
      </c>
      <c r="AI2" s="1">
        <v>4</v>
      </c>
      <c r="AJ2" s="1">
        <v>2</v>
      </c>
      <c r="AK2" s="1">
        <v>3</v>
      </c>
      <c r="AL2" s="1">
        <v>3</v>
      </c>
      <c r="AM2" s="1">
        <v>3</v>
      </c>
      <c r="AN2" s="1">
        <v>4</v>
      </c>
      <c r="AO2" s="1">
        <v>2</v>
      </c>
      <c r="AP2" s="1">
        <v>2</v>
      </c>
      <c r="AQ2" s="1">
        <v>2</v>
      </c>
      <c r="AR2" s="1">
        <v>2</v>
      </c>
      <c r="AS2" s="1">
        <v>2</v>
      </c>
      <c r="AT2" s="1">
        <v>3</v>
      </c>
      <c r="AU2" s="1">
        <v>3</v>
      </c>
      <c r="AV2" s="1">
        <v>2</v>
      </c>
      <c r="AW2" s="1">
        <v>4</v>
      </c>
      <c r="AX2" s="1">
        <v>3</v>
      </c>
      <c r="AY2" s="1">
        <v>4</v>
      </c>
      <c r="AZ2" s="1">
        <v>3</v>
      </c>
      <c r="BA2" s="1">
        <v>4</v>
      </c>
      <c r="BB2" s="1">
        <v>2</v>
      </c>
      <c r="BC2" s="1">
        <v>4</v>
      </c>
      <c r="BD2" s="1">
        <v>3</v>
      </c>
      <c r="BE2" s="1">
        <v>2</v>
      </c>
      <c r="BF2" s="1">
        <v>3</v>
      </c>
      <c r="BG2" s="1">
        <v>3</v>
      </c>
      <c r="BH2" s="1">
        <v>3</v>
      </c>
    </row>
    <row r="3" spans="1:60" ht="15.75" customHeight="1" x14ac:dyDescent="0.2">
      <c r="A3" s="1" t="s">
        <v>14</v>
      </c>
      <c r="B3" s="1" t="s">
        <v>8</v>
      </c>
      <c r="C3" s="1" t="s">
        <v>15</v>
      </c>
      <c r="D3" s="1" t="s">
        <v>10</v>
      </c>
      <c r="E3" s="1" t="s">
        <v>16</v>
      </c>
      <c r="F3" s="1" t="s">
        <v>17</v>
      </c>
      <c r="G3" s="1" t="s">
        <v>13</v>
      </c>
      <c r="H3" s="1">
        <v>3</v>
      </c>
      <c r="I3" s="1">
        <v>3</v>
      </c>
      <c r="J3" s="1">
        <v>2</v>
      </c>
      <c r="K3" s="1">
        <v>3</v>
      </c>
      <c r="L3" s="1">
        <v>3</v>
      </c>
      <c r="M3" s="1">
        <v>2</v>
      </c>
      <c r="N3" s="1">
        <v>3</v>
      </c>
      <c r="O3" s="1">
        <v>2</v>
      </c>
      <c r="P3" s="1">
        <v>3</v>
      </c>
      <c r="Q3" s="1">
        <v>3</v>
      </c>
      <c r="R3" s="1">
        <v>2</v>
      </c>
      <c r="S3" s="1">
        <v>2</v>
      </c>
      <c r="T3" s="1">
        <v>2</v>
      </c>
      <c r="U3" s="1">
        <v>3</v>
      </c>
      <c r="V3" s="1">
        <v>2</v>
      </c>
      <c r="W3" s="1">
        <v>2</v>
      </c>
      <c r="X3" s="1">
        <v>2</v>
      </c>
      <c r="Y3" s="1">
        <v>3</v>
      </c>
      <c r="Z3" s="1">
        <v>3</v>
      </c>
      <c r="AA3" s="1">
        <v>3</v>
      </c>
      <c r="AB3" s="1">
        <v>3</v>
      </c>
      <c r="AC3" s="1">
        <v>3</v>
      </c>
      <c r="AD3" s="1">
        <v>3</v>
      </c>
      <c r="AE3" s="1">
        <v>3</v>
      </c>
      <c r="AF3" s="1">
        <v>3</v>
      </c>
      <c r="AG3" s="1">
        <v>3</v>
      </c>
      <c r="AH3" s="1">
        <v>3</v>
      </c>
      <c r="AI3" s="1">
        <v>3</v>
      </c>
      <c r="AJ3" s="1">
        <v>3</v>
      </c>
      <c r="AK3" s="1">
        <v>3</v>
      </c>
      <c r="AL3" s="1">
        <v>3</v>
      </c>
      <c r="AM3" s="1">
        <v>3</v>
      </c>
      <c r="AN3" s="1">
        <v>3</v>
      </c>
      <c r="AO3" s="1">
        <v>2</v>
      </c>
      <c r="AP3" s="1">
        <v>2</v>
      </c>
      <c r="AQ3" s="1">
        <v>3</v>
      </c>
      <c r="AR3" s="1">
        <v>3</v>
      </c>
      <c r="AS3" s="1">
        <v>2</v>
      </c>
      <c r="AT3" s="1">
        <v>3</v>
      </c>
      <c r="AU3" s="1">
        <v>3</v>
      </c>
      <c r="AV3" s="1">
        <v>2</v>
      </c>
      <c r="AW3" s="1">
        <v>2</v>
      </c>
      <c r="AX3" s="1">
        <v>3</v>
      </c>
      <c r="AY3" s="1">
        <v>3</v>
      </c>
      <c r="AZ3" s="1">
        <v>3</v>
      </c>
      <c r="BA3" s="1">
        <v>2</v>
      </c>
      <c r="BB3" s="1">
        <v>2</v>
      </c>
      <c r="BC3" s="1">
        <v>3</v>
      </c>
      <c r="BD3" s="1">
        <v>2</v>
      </c>
      <c r="BE3" s="1">
        <v>2</v>
      </c>
      <c r="BF3" s="1">
        <v>3</v>
      </c>
      <c r="BG3" s="1">
        <v>3</v>
      </c>
      <c r="BH3" s="1">
        <v>3</v>
      </c>
    </row>
    <row r="4" spans="1:60" ht="15.75" customHeight="1" x14ac:dyDescent="0.2">
      <c r="A4" s="1" t="s">
        <v>18</v>
      </c>
      <c r="B4" s="1" t="s">
        <v>8</v>
      </c>
      <c r="C4" s="1" t="s">
        <v>19</v>
      </c>
      <c r="D4" s="1" t="s">
        <v>10</v>
      </c>
      <c r="E4" s="1" t="s">
        <v>20</v>
      </c>
      <c r="F4" s="1" t="s">
        <v>12</v>
      </c>
      <c r="G4" s="1" t="s">
        <v>21</v>
      </c>
      <c r="H4" s="1">
        <v>2</v>
      </c>
      <c r="I4" s="1">
        <v>3</v>
      </c>
      <c r="J4" s="1">
        <v>3</v>
      </c>
      <c r="K4" s="1">
        <v>2</v>
      </c>
      <c r="L4" s="1">
        <v>2</v>
      </c>
      <c r="M4" s="1">
        <v>2</v>
      </c>
      <c r="N4" s="1">
        <v>3</v>
      </c>
      <c r="O4" s="1">
        <v>3</v>
      </c>
      <c r="P4" s="1">
        <v>3</v>
      </c>
      <c r="Q4" s="1">
        <v>2</v>
      </c>
      <c r="R4" s="1">
        <v>2</v>
      </c>
      <c r="S4" s="1">
        <v>2</v>
      </c>
      <c r="T4" s="1">
        <v>3</v>
      </c>
      <c r="U4" s="1">
        <v>2</v>
      </c>
      <c r="V4" s="1">
        <v>3</v>
      </c>
      <c r="W4" s="1">
        <v>3</v>
      </c>
      <c r="X4" s="1">
        <v>3</v>
      </c>
      <c r="Y4" s="1">
        <v>3</v>
      </c>
      <c r="Z4" s="1">
        <v>3</v>
      </c>
      <c r="AA4" s="1">
        <v>3</v>
      </c>
      <c r="AB4" s="1">
        <v>4</v>
      </c>
      <c r="AC4" s="1">
        <v>4</v>
      </c>
      <c r="AD4" s="1">
        <v>3</v>
      </c>
      <c r="AE4" s="1">
        <v>4</v>
      </c>
      <c r="AF4" s="1">
        <v>3</v>
      </c>
      <c r="AG4" s="1">
        <v>3</v>
      </c>
      <c r="AH4" s="1">
        <v>4</v>
      </c>
      <c r="AI4" s="1">
        <v>3</v>
      </c>
      <c r="AJ4" s="1">
        <v>4</v>
      </c>
      <c r="AK4" s="1">
        <v>3</v>
      </c>
      <c r="AL4" s="1">
        <v>3</v>
      </c>
      <c r="AM4" s="1">
        <v>4</v>
      </c>
      <c r="AN4" s="1">
        <v>3</v>
      </c>
      <c r="AO4" s="1">
        <v>3</v>
      </c>
      <c r="AP4" s="1">
        <v>3</v>
      </c>
      <c r="AQ4" s="1">
        <v>2</v>
      </c>
      <c r="AR4" s="1">
        <v>3</v>
      </c>
      <c r="AS4" s="1">
        <v>3</v>
      </c>
      <c r="AT4" s="1">
        <v>1</v>
      </c>
      <c r="AU4" s="1">
        <v>3</v>
      </c>
      <c r="AV4" s="1">
        <v>3</v>
      </c>
      <c r="AW4" s="1">
        <v>4</v>
      </c>
      <c r="AX4" s="1">
        <v>3</v>
      </c>
      <c r="AY4" s="1">
        <v>2</v>
      </c>
      <c r="AZ4" s="1">
        <v>2</v>
      </c>
      <c r="BA4" s="1">
        <v>3</v>
      </c>
      <c r="BB4" s="1">
        <v>4</v>
      </c>
      <c r="BC4" s="1">
        <v>2</v>
      </c>
      <c r="BD4" s="1">
        <v>3</v>
      </c>
      <c r="BE4" s="1">
        <v>3</v>
      </c>
      <c r="BF4" s="1">
        <v>3</v>
      </c>
      <c r="BG4" s="1">
        <v>2</v>
      </c>
      <c r="BH4" s="1">
        <v>2</v>
      </c>
    </row>
    <row r="5" spans="1:60" ht="15.75" customHeight="1" x14ac:dyDescent="0.2">
      <c r="A5" s="1" t="s">
        <v>22</v>
      </c>
      <c r="B5" s="1" t="s">
        <v>8</v>
      </c>
      <c r="C5" s="1" t="s">
        <v>23</v>
      </c>
      <c r="D5" s="1" t="s">
        <v>24</v>
      </c>
      <c r="E5" s="1" t="s">
        <v>25</v>
      </c>
      <c r="F5" s="1" t="s">
        <v>17</v>
      </c>
      <c r="G5" s="1" t="s">
        <v>26</v>
      </c>
      <c r="H5" s="1">
        <v>2</v>
      </c>
      <c r="I5" s="1">
        <v>3</v>
      </c>
      <c r="J5" s="1">
        <v>2</v>
      </c>
      <c r="K5" s="1">
        <v>2</v>
      </c>
      <c r="L5" s="1">
        <v>2</v>
      </c>
      <c r="M5" s="1">
        <v>2</v>
      </c>
      <c r="N5" s="1">
        <v>2</v>
      </c>
      <c r="O5" s="1">
        <v>1</v>
      </c>
      <c r="P5" s="1">
        <v>3</v>
      </c>
      <c r="Q5" s="1">
        <v>2</v>
      </c>
      <c r="R5" s="1">
        <v>2</v>
      </c>
      <c r="S5" s="1">
        <v>3</v>
      </c>
      <c r="T5" s="1">
        <v>2</v>
      </c>
      <c r="U5" s="1">
        <v>2</v>
      </c>
      <c r="V5" s="1">
        <v>3</v>
      </c>
      <c r="W5" s="1">
        <v>3</v>
      </c>
      <c r="X5" s="1">
        <v>3</v>
      </c>
      <c r="Y5" s="1">
        <v>4</v>
      </c>
      <c r="Z5" s="1">
        <v>2</v>
      </c>
      <c r="AA5" s="1">
        <v>2</v>
      </c>
      <c r="AB5" s="1">
        <v>3</v>
      </c>
      <c r="AC5" s="1">
        <v>1</v>
      </c>
      <c r="AD5" s="1">
        <v>3</v>
      </c>
      <c r="AE5" s="1">
        <v>3</v>
      </c>
      <c r="AF5" s="1">
        <v>3</v>
      </c>
      <c r="AG5" s="1">
        <v>2</v>
      </c>
      <c r="AH5" s="1">
        <v>4</v>
      </c>
      <c r="AI5" s="1">
        <v>3</v>
      </c>
      <c r="AJ5" s="1">
        <v>2</v>
      </c>
      <c r="AK5" s="1">
        <v>4</v>
      </c>
      <c r="AL5" s="1">
        <v>3</v>
      </c>
      <c r="AM5" s="1">
        <v>3</v>
      </c>
      <c r="AN5" s="1">
        <v>3</v>
      </c>
      <c r="AO5" s="1">
        <v>4</v>
      </c>
      <c r="AP5" s="1">
        <v>4</v>
      </c>
      <c r="AQ5" s="1">
        <v>1</v>
      </c>
      <c r="AR5" s="1">
        <v>4</v>
      </c>
      <c r="AS5" s="1">
        <v>3</v>
      </c>
      <c r="AT5" s="1">
        <v>2</v>
      </c>
      <c r="AU5" s="1">
        <v>2</v>
      </c>
      <c r="AV5" s="1">
        <v>3</v>
      </c>
      <c r="AW5" s="1">
        <v>3</v>
      </c>
      <c r="AX5" s="1">
        <v>3</v>
      </c>
      <c r="AY5" s="1">
        <v>2</v>
      </c>
      <c r="AZ5" s="1">
        <v>2</v>
      </c>
      <c r="BA5" s="1">
        <v>2</v>
      </c>
      <c r="BB5" s="1">
        <v>2</v>
      </c>
      <c r="BC5" s="1">
        <v>2</v>
      </c>
      <c r="BD5" s="1">
        <v>3</v>
      </c>
      <c r="BE5" s="1">
        <v>3</v>
      </c>
      <c r="BF5" s="1">
        <v>2</v>
      </c>
      <c r="BG5" s="1">
        <v>2</v>
      </c>
      <c r="BH5" s="1">
        <v>2</v>
      </c>
    </row>
    <row r="6" spans="1:60" ht="15.75" customHeight="1" x14ac:dyDescent="0.2">
      <c r="A6" s="1" t="s">
        <v>27</v>
      </c>
      <c r="B6" s="1" t="s">
        <v>8</v>
      </c>
      <c r="C6" s="1" t="s">
        <v>28</v>
      </c>
      <c r="D6" s="1" t="s">
        <v>10</v>
      </c>
      <c r="E6" s="1" t="s">
        <v>29</v>
      </c>
      <c r="F6" s="1" t="s">
        <v>12</v>
      </c>
      <c r="G6" s="1" t="s">
        <v>26</v>
      </c>
      <c r="H6" s="1">
        <v>2</v>
      </c>
      <c r="I6" s="1">
        <v>2</v>
      </c>
      <c r="J6" s="1">
        <v>2</v>
      </c>
      <c r="K6" s="1">
        <v>3</v>
      </c>
      <c r="L6" s="1">
        <v>2</v>
      </c>
      <c r="M6" s="1">
        <v>2</v>
      </c>
      <c r="N6" s="1">
        <v>3</v>
      </c>
      <c r="O6" s="1">
        <v>2</v>
      </c>
      <c r="P6" s="1">
        <v>3</v>
      </c>
      <c r="Q6" s="1">
        <v>2</v>
      </c>
      <c r="R6" s="1">
        <v>3</v>
      </c>
      <c r="S6" s="1">
        <v>3</v>
      </c>
      <c r="T6" s="1">
        <v>2</v>
      </c>
      <c r="U6" s="1">
        <v>3</v>
      </c>
      <c r="V6" s="1">
        <v>3</v>
      </c>
      <c r="W6" s="1">
        <v>3</v>
      </c>
      <c r="X6" s="1">
        <v>3</v>
      </c>
      <c r="Y6" s="1">
        <v>3</v>
      </c>
      <c r="Z6" s="1">
        <v>3</v>
      </c>
      <c r="AA6" s="1">
        <v>3</v>
      </c>
      <c r="AB6" s="1">
        <v>3</v>
      </c>
      <c r="AC6" s="1">
        <v>3</v>
      </c>
      <c r="AD6" s="1">
        <v>3</v>
      </c>
      <c r="AE6" s="1">
        <v>3</v>
      </c>
      <c r="AF6" s="1">
        <v>3</v>
      </c>
      <c r="AG6" s="1">
        <v>3</v>
      </c>
      <c r="AH6" s="1">
        <v>3</v>
      </c>
      <c r="AI6" s="1">
        <v>3</v>
      </c>
      <c r="AJ6" s="1">
        <v>2</v>
      </c>
      <c r="AK6" s="1">
        <v>3</v>
      </c>
      <c r="AL6" s="1">
        <v>3</v>
      </c>
      <c r="AM6" s="1">
        <v>3</v>
      </c>
      <c r="AN6" s="1">
        <v>3</v>
      </c>
      <c r="AO6" s="1">
        <v>3</v>
      </c>
      <c r="AP6" s="1">
        <v>3</v>
      </c>
      <c r="AQ6" s="1">
        <v>2</v>
      </c>
      <c r="AR6" s="1">
        <v>3</v>
      </c>
      <c r="AS6" s="1">
        <v>3</v>
      </c>
      <c r="AT6" s="1">
        <v>2</v>
      </c>
      <c r="AU6" s="1">
        <v>2</v>
      </c>
      <c r="AV6" s="1">
        <v>3</v>
      </c>
      <c r="AW6" s="1">
        <v>3</v>
      </c>
      <c r="AX6" s="1">
        <v>3</v>
      </c>
      <c r="AY6" s="1">
        <v>2</v>
      </c>
      <c r="AZ6" s="1">
        <v>3</v>
      </c>
      <c r="BA6" s="1">
        <v>2</v>
      </c>
      <c r="BB6" s="1">
        <v>2</v>
      </c>
      <c r="BC6" s="1">
        <v>2</v>
      </c>
      <c r="BD6" s="1">
        <v>3</v>
      </c>
      <c r="BE6" s="1">
        <v>3</v>
      </c>
      <c r="BF6" s="1">
        <v>2</v>
      </c>
      <c r="BG6" s="1">
        <v>2</v>
      </c>
      <c r="BH6" s="1">
        <v>2</v>
      </c>
    </row>
    <row r="7" spans="1:60" ht="15.75" customHeight="1" x14ac:dyDescent="0.2">
      <c r="A7" s="1" t="s">
        <v>30</v>
      </c>
      <c r="B7" s="1" t="s">
        <v>8</v>
      </c>
      <c r="C7" s="1" t="s">
        <v>31</v>
      </c>
      <c r="D7" s="1" t="s">
        <v>10</v>
      </c>
      <c r="E7" s="1" t="s">
        <v>11</v>
      </c>
      <c r="F7" s="1" t="s">
        <v>12</v>
      </c>
      <c r="G7" s="1" t="s">
        <v>26</v>
      </c>
      <c r="H7" s="1">
        <v>1</v>
      </c>
      <c r="I7" s="1">
        <v>2</v>
      </c>
      <c r="J7" s="1">
        <v>1</v>
      </c>
      <c r="K7" s="1">
        <v>2</v>
      </c>
      <c r="L7" s="1">
        <v>2</v>
      </c>
      <c r="M7" s="1">
        <v>2</v>
      </c>
      <c r="N7" s="1">
        <v>3</v>
      </c>
      <c r="O7" s="1">
        <v>2</v>
      </c>
      <c r="P7" s="1">
        <v>3</v>
      </c>
      <c r="Q7" s="1">
        <v>3</v>
      </c>
      <c r="R7" s="1">
        <v>2</v>
      </c>
      <c r="S7" s="1">
        <v>3</v>
      </c>
      <c r="T7" s="1">
        <v>1</v>
      </c>
      <c r="U7" s="1">
        <v>2</v>
      </c>
      <c r="V7" s="1">
        <v>3</v>
      </c>
      <c r="W7" s="1">
        <v>3</v>
      </c>
      <c r="X7" s="1">
        <v>1</v>
      </c>
      <c r="Y7" s="1">
        <v>3</v>
      </c>
      <c r="Z7" s="1">
        <v>3</v>
      </c>
      <c r="AA7" s="1">
        <v>3</v>
      </c>
      <c r="AB7" s="1">
        <v>2</v>
      </c>
      <c r="AC7" s="1">
        <v>3</v>
      </c>
      <c r="AD7" s="1">
        <v>3</v>
      </c>
      <c r="AE7" s="1">
        <v>3</v>
      </c>
      <c r="AF7" s="1">
        <v>3</v>
      </c>
      <c r="AG7" s="1">
        <v>3</v>
      </c>
      <c r="AH7" s="1">
        <v>3</v>
      </c>
      <c r="AI7" s="1">
        <v>3</v>
      </c>
      <c r="AJ7" s="1">
        <v>3</v>
      </c>
      <c r="AK7" s="1">
        <v>3</v>
      </c>
      <c r="AL7" s="1">
        <v>3</v>
      </c>
      <c r="AM7" s="1">
        <v>3</v>
      </c>
      <c r="AN7" s="1">
        <v>3</v>
      </c>
      <c r="AO7" s="1">
        <v>3</v>
      </c>
      <c r="AP7" s="1">
        <v>3</v>
      </c>
      <c r="AQ7" s="1">
        <v>2</v>
      </c>
      <c r="AR7" s="1">
        <v>3</v>
      </c>
      <c r="AS7" s="1">
        <v>3</v>
      </c>
      <c r="AT7" s="1">
        <v>2</v>
      </c>
      <c r="AU7" s="1">
        <v>2</v>
      </c>
      <c r="AV7" s="1">
        <v>3</v>
      </c>
      <c r="AW7" s="1">
        <v>3</v>
      </c>
      <c r="AX7" s="1">
        <v>3</v>
      </c>
      <c r="AY7" s="1">
        <v>2</v>
      </c>
      <c r="AZ7" s="1">
        <v>2</v>
      </c>
      <c r="BA7" s="1">
        <v>3</v>
      </c>
      <c r="BB7" s="1">
        <v>3</v>
      </c>
      <c r="BC7" s="1">
        <v>3</v>
      </c>
      <c r="BD7" s="1">
        <v>3</v>
      </c>
      <c r="BE7" s="1">
        <v>3</v>
      </c>
      <c r="BF7" s="1">
        <v>2</v>
      </c>
      <c r="BG7" s="1">
        <v>2</v>
      </c>
      <c r="BH7" s="1">
        <v>2</v>
      </c>
    </row>
    <row r="8" spans="1:60" ht="15.75" customHeight="1" x14ac:dyDescent="0.2">
      <c r="A8" s="1" t="s">
        <v>32</v>
      </c>
      <c r="B8" s="1" t="s">
        <v>8</v>
      </c>
      <c r="C8" s="1" t="s">
        <v>33</v>
      </c>
      <c r="D8" s="1" t="s">
        <v>10</v>
      </c>
      <c r="E8" s="1" t="s">
        <v>11</v>
      </c>
      <c r="F8" s="1" t="s">
        <v>17</v>
      </c>
      <c r="G8" s="1" t="s">
        <v>21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1</v>
      </c>
      <c r="N8" s="1">
        <v>1</v>
      </c>
      <c r="O8" s="1">
        <v>2</v>
      </c>
      <c r="P8" s="1">
        <v>2</v>
      </c>
      <c r="Q8" s="1">
        <v>2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1">
        <v>2</v>
      </c>
      <c r="Y8" s="1">
        <v>3</v>
      </c>
      <c r="Z8" s="1">
        <v>3</v>
      </c>
      <c r="AA8" s="1">
        <v>3</v>
      </c>
      <c r="AB8" s="1">
        <v>3</v>
      </c>
      <c r="AC8" s="1">
        <v>2</v>
      </c>
      <c r="AD8" s="1">
        <v>3</v>
      </c>
      <c r="AE8" s="1">
        <v>3</v>
      </c>
      <c r="AF8" s="1">
        <v>3</v>
      </c>
      <c r="AG8" s="1">
        <v>3</v>
      </c>
      <c r="AH8" s="1">
        <v>3</v>
      </c>
      <c r="AI8" s="1">
        <v>2</v>
      </c>
      <c r="AJ8" s="1">
        <v>3</v>
      </c>
      <c r="AK8" s="1">
        <v>2</v>
      </c>
      <c r="AL8" s="1">
        <v>3</v>
      </c>
      <c r="AM8" s="1">
        <v>2</v>
      </c>
      <c r="AN8" s="1">
        <v>3</v>
      </c>
      <c r="AO8" s="1">
        <v>2</v>
      </c>
      <c r="AP8" s="1">
        <v>2</v>
      </c>
      <c r="AQ8" s="1">
        <v>2</v>
      </c>
      <c r="AR8" s="1">
        <v>2</v>
      </c>
      <c r="AS8" s="1">
        <v>1</v>
      </c>
      <c r="AT8" s="1">
        <v>3</v>
      </c>
      <c r="AU8" s="1">
        <v>2</v>
      </c>
      <c r="AV8" s="1">
        <v>2</v>
      </c>
      <c r="AW8" s="1">
        <v>1</v>
      </c>
      <c r="AX8" s="1">
        <v>1</v>
      </c>
      <c r="AY8" s="1">
        <v>2</v>
      </c>
      <c r="AZ8" s="1">
        <v>3</v>
      </c>
      <c r="BA8" s="1">
        <v>3</v>
      </c>
      <c r="BB8" s="1">
        <v>3</v>
      </c>
      <c r="BC8" s="1">
        <v>3</v>
      </c>
      <c r="BD8" s="1">
        <v>3</v>
      </c>
      <c r="BE8" s="1">
        <v>3</v>
      </c>
      <c r="BF8" s="1">
        <v>3</v>
      </c>
      <c r="BG8" s="1">
        <v>3</v>
      </c>
      <c r="BH8" s="1">
        <v>3</v>
      </c>
    </row>
    <row r="9" spans="1:60" ht="15.75" customHeight="1" x14ac:dyDescent="0.2">
      <c r="A9" s="1" t="s">
        <v>34</v>
      </c>
      <c r="B9" s="1" t="s">
        <v>8</v>
      </c>
      <c r="C9" s="1" t="s">
        <v>35</v>
      </c>
      <c r="D9" s="1" t="s">
        <v>10</v>
      </c>
      <c r="E9" s="1" t="s">
        <v>25</v>
      </c>
      <c r="F9" s="1" t="s">
        <v>17</v>
      </c>
      <c r="G9" s="1" t="s">
        <v>21</v>
      </c>
      <c r="H9" s="1">
        <v>1</v>
      </c>
      <c r="I9" s="1">
        <v>3</v>
      </c>
      <c r="J9" s="1">
        <v>4</v>
      </c>
      <c r="K9" s="1">
        <v>1</v>
      </c>
      <c r="L9" s="1">
        <v>4</v>
      </c>
      <c r="M9" s="1">
        <v>2</v>
      </c>
      <c r="N9" s="1">
        <v>2</v>
      </c>
      <c r="O9" s="1">
        <v>4</v>
      </c>
      <c r="P9" s="1">
        <v>3</v>
      </c>
      <c r="Q9" s="1">
        <v>4</v>
      </c>
      <c r="R9" s="1">
        <v>4</v>
      </c>
      <c r="S9" s="1">
        <v>2</v>
      </c>
      <c r="T9" s="1">
        <v>4</v>
      </c>
      <c r="U9" s="1">
        <v>1</v>
      </c>
      <c r="V9" s="1">
        <v>4</v>
      </c>
      <c r="W9" s="1">
        <v>3</v>
      </c>
      <c r="X9" s="1">
        <v>3</v>
      </c>
      <c r="Y9" s="1">
        <v>3</v>
      </c>
      <c r="Z9" s="1">
        <v>3</v>
      </c>
      <c r="AA9" s="1">
        <v>3</v>
      </c>
      <c r="AB9" s="1">
        <v>3</v>
      </c>
      <c r="AC9" s="1">
        <v>4</v>
      </c>
      <c r="AD9" s="1">
        <v>4</v>
      </c>
      <c r="AE9" s="1">
        <v>4</v>
      </c>
      <c r="AF9" s="1">
        <v>4</v>
      </c>
      <c r="AG9" s="1">
        <v>3</v>
      </c>
      <c r="AH9" s="1">
        <v>4</v>
      </c>
      <c r="AI9" s="1">
        <v>4</v>
      </c>
      <c r="AJ9" s="1">
        <v>4</v>
      </c>
      <c r="AK9" s="1">
        <v>3</v>
      </c>
      <c r="AL9" s="1">
        <v>4</v>
      </c>
      <c r="AM9" s="1">
        <v>4</v>
      </c>
      <c r="AN9" s="1">
        <v>3</v>
      </c>
      <c r="AO9" s="1">
        <v>4</v>
      </c>
      <c r="AP9" s="1">
        <v>3</v>
      </c>
      <c r="AQ9" s="1">
        <v>2</v>
      </c>
      <c r="AR9" s="1">
        <v>4</v>
      </c>
      <c r="AS9" s="1">
        <v>2</v>
      </c>
      <c r="AT9" s="1">
        <v>1</v>
      </c>
      <c r="AU9" s="1">
        <v>2</v>
      </c>
      <c r="AV9" s="1">
        <v>4</v>
      </c>
      <c r="AW9" s="1">
        <v>3</v>
      </c>
      <c r="AX9" s="1">
        <v>4</v>
      </c>
      <c r="AY9" s="1">
        <v>1</v>
      </c>
      <c r="AZ9" s="1">
        <v>3</v>
      </c>
      <c r="BA9" s="1">
        <v>3</v>
      </c>
      <c r="BB9" s="1">
        <v>3</v>
      </c>
      <c r="BC9" s="1">
        <v>4</v>
      </c>
      <c r="BD9" s="1">
        <v>2</v>
      </c>
      <c r="BE9" s="1">
        <v>3</v>
      </c>
      <c r="BF9" s="1">
        <v>2</v>
      </c>
      <c r="BG9" s="1">
        <v>3</v>
      </c>
      <c r="BH9" s="1">
        <v>3</v>
      </c>
    </row>
    <row r="10" spans="1:60" ht="15.75" customHeight="1" x14ac:dyDescent="0.2">
      <c r="A10" s="1" t="s">
        <v>36</v>
      </c>
      <c r="B10" s="1" t="s">
        <v>8</v>
      </c>
      <c r="C10" s="1" t="s">
        <v>37</v>
      </c>
      <c r="D10" s="1" t="s">
        <v>10</v>
      </c>
      <c r="E10" s="1" t="s">
        <v>16</v>
      </c>
      <c r="F10" s="1" t="s">
        <v>17</v>
      </c>
      <c r="G10" s="1" t="s">
        <v>21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1">
        <v>3</v>
      </c>
      <c r="O10" s="1">
        <v>2</v>
      </c>
      <c r="P10" s="1">
        <v>3</v>
      </c>
      <c r="Q10" s="1">
        <v>3</v>
      </c>
      <c r="R10" s="1">
        <v>2</v>
      </c>
      <c r="S10" s="1">
        <v>2</v>
      </c>
      <c r="T10" s="1">
        <v>2</v>
      </c>
      <c r="U10" s="1">
        <v>2</v>
      </c>
      <c r="V10" s="1">
        <v>3</v>
      </c>
      <c r="W10" s="1">
        <v>3</v>
      </c>
      <c r="X10" s="1">
        <v>3</v>
      </c>
      <c r="Y10" s="1">
        <v>3</v>
      </c>
      <c r="Z10" s="1">
        <v>3</v>
      </c>
      <c r="AA10" s="1">
        <v>3</v>
      </c>
      <c r="AB10" s="1">
        <v>3</v>
      </c>
      <c r="AC10" s="1">
        <v>3</v>
      </c>
      <c r="AD10" s="1">
        <v>3</v>
      </c>
      <c r="AE10" s="1">
        <v>3</v>
      </c>
      <c r="AF10" s="1">
        <v>3</v>
      </c>
      <c r="AG10" s="1">
        <v>3</v>
      </c>
      <c r="AH10" s="1">
        <v>3</v>
      </c>
      <c r="AI10" s="1">
        <v>3</v>
      </c>
      <c r="AJ10" s="1">
        <v>3</v>
      </c>
      <c r="AK10" s="1">
        <v>3</v>
      </c>
      <c r="AL10" s="1">
        <v>3</v>
      </c>
      <c r="AM10" s="1">
        <v>3</v>
      </c>
      <c r="AN10" s="1">
        <v>3</v>
      </c>
      <c r="AO10" s="1">
        <v>3</v>
      </c>
      <c r="AP10" s="1">
        <v>3</v>
      </c>
      <c r="AQ10" s="1">
        <v>2</v>
      </c>
      <c r="AR10" s="1">
        <v>3</v>
      </c>
      <c r="AS10" s="1">
        <v>3</v>
      </c>
      <c r="AT10" s="1">
        <v>3</v>
      </c>
      <c r="AU10" s="1">
        <v>3</v>
      </c>
      <c r="AV10" s="1">
        <v>2</v>
      </c>
      <c r="AW10" s="1">
        <v>3</v>
      </c>
      <c r="AX10" s="1">
        <v>3</v>
      </c>
      <c r="AY10" s="1">
        <v>2</v>
      </c>
      <c r="AZ10" s="1">
        <v>3</v>
      </c>
      <c r="BA10" s="1">
        <v>2</v>
      </c>
      <c r="BB10" s="1">
        <v>3</v>
      </c>
      <c r="BC10" s="1">
        <v>3</v>
      </c>
      <c r="BD10" s="1">
        <v>2</v>
      </c>
      <c r="BE10" s="1">
        <v>3</v>
      </c>
      <c r="BF10" s="1">
        <v>3</v>
      </c>
      <c r="BG10" s="1">
        <v>2</v>
      </c>
      <c r="BH10" s="1">
        <v>3</v>
      </c>
    </row>
    <row r="11" spans="1:60" ht="15.75" customHeight="1" x14ac:dyDescent="0.2">
      <c r="A11" s="1" t="s">
        <v>38</v>
      </c>
      <c r="B11" s="1" t="s">
        <v>8</v>
      </c>
      <c r="C11" s="1" t="s">
        <v>39</v>
      </c>
      <c r="D11" s="1" t="s">
        <v>10</v>
      </c>
      <c r="E11" s="1" t="s">
        <v>11</v>
      </c>
      <c r="F11" s="1" t="s">
        <v>12</v>
      </c>
      <c r="G11" s="1" t="s">
        <v>13</v>
      </c>
      <c r="H11" s="1">
        <v>2</v>
      </c>
      <c r="I11" s="1">
        <v>3</v>
      </c>
      <c r="J11" s="1">
        <v>2</v>
      </c>
      <c r="K11" s="1">
        <v>3</v>
      </c>
      <c r="L11" s="1">
        <v>3</v>
      </c>
      <c r="M11" s="1">
        <v>3</v>
      </c>
      <c r="N11" s="1">
        <v>4</v>
      </c>
      <c r="O11" s="1">
        <v>3</v>
      </c>
      <c r="P11" s="1">
        <v>4</v>
      </c>
      <c r="Q11" s="1">
        <v>2</v>
      </c>
      <c r="R11" s="1">
        <v>2</v>
      </c>
      <c r="S11" s="1">
        <v>2</v>
      </c>
      <c r="T11" s="1">
        <v>2</v>
      </c>
      <c r="U11" s="1">
        <v>3</v>
      </c>
      <c r="V11" s="1">
        <v>3</v>
      </c>
      <c r="W11" s="1">
        <v>4</v>
      </c>
      <c r="X11" s="1">
        <v>2</v>
      </c>
      <c r="Y11" s="1">
        <v>4</v>
      </c>
      <c r="Z11" s="1">
        <v>3</v>
      </c>
      <c r="AA11" s="1">
        <v>1</v>
      </c>
      <c r="AB11" s="1">
        <v>4</v>
      </c>
      <c r="AC11" s="1">
        <v>3</v>
      </c>
      <c r="AD11" s="1">
        <v>4</v>
      </c>
      <c r="AE11" s="1">
        <v>3</v>
      </c>
      <c r="AF11" s="1">
        <v>4</v>
      </c>
      <c r="AG11" s="1">
        <v>3</v>
      </c>
      <c r="AH11" s="1">
        <v>3</v>
      </c>
      <c r="AI11" s="1">
        <v>3</v>
      </c>
      <c r="AJ11" s="1">
        <v>4</v>
      </c>
      <c r="AK11" s="1">
        <v>4</v>
      </c>
      <c r="AL11" s="1">
        <v>4</v>
      </c>
      <c r="AM11" s="1">
        <v>3</v>
      </c>
      <c r="AN11" s="1">
        <v>4</v>
      </c>
      <c r="AO11" s="1">
        <v>4</v>
      </c>
      <c r="AP11" s="1">
        <v>3</v>
      </c>
      <c r="AQ11" s="1">
        <v>2</v>
      </c>
      <c r="AR11" s="1">
        <v>4</v>
      </c>
      <c r="AS11" s="1">
        <v>2</v>
      </c>
      <c r="AT11" s="1">
        <v>1</v>
      </c>
      <c r="AU11" s="1">
        <v>4</v>
      </c>
      <c r="AV11" s="1">
        <v>4</v>
      </c>
      <c r="AW11" s="1">
        <v>4</v>
      </c>
      <c r="AX11" s="1">
        <v>4</v>
      </c>
      <c r="AY11" s="1">
        <v>1</v>
      </c>
      <c r="AZ11" s="1">
        <v>2</v>
      </c>
      <c r="BA11" s="1">
        <v>1</v>
      </c>
      <c r="BB11" s="1">
        <v>4</v>
      </c>
      <c r="BC11" s="1">
        <v>4</v>
      </c>
      <c r="BD11" s="1">
        <v>4</v>
      </c>
      <c r="BE11" s="1">
        <v>4</v>
      </c>
      <c r="BF11" s="1">
        <v>2</v>
      </c>
      <c r="BG11" s="1">
        <v>2</v>
      </c>
      <c r="BH11" s="1">
        <v>2</v>
      </c>
    </row>
    <row r="12" spans="1:60" ht="15.75" customHeight="1" x14ac:dyDescent="0.2">
      <c r="A12" s="1" t="s">
        <v>40</v>
      </c>
      <c r="B12" s="1" t="s">
        <v>8</v>
      </c>
      <c r="C12" s="1" t="s">
        <v>41</v>
      </c>
      <c r="D12" s="1" t="s">
        <v>10</v>
      </c>
      <c r="E12" s="1" t="s">
        <v>11</v>
      </c>
      <c r="F12" s="1" t="s">
        <v>12</v>
      </c>
      <c r="G12" s="1" t="s">
        <v>13</v>
      </c>
      <c r="H12" s="1">
        <v>3</v>
      </c>
      <c r="I12" s="1">
        <v>3</v>
      </c>
      <c r="J12" s="1">
        <v>4</v>
      </c>
      <c r="K12" s="1">
        <v>3</v>
      </c>
      <c r="L12" s="1">
        <v>3</v>
      </c>
      <c r="M12" s="1">
        <v>3</v>
      </c>
      <c r="N12" s="1">
        <v>3</v>
      </c>
      <c r="O12" s="1">
        <v>3</v>
      </c>
      <c r="P12" s="1">
        <v>2</v>
      </c>
      <c r="Q12" s="1">
        <v>3</v>
      </c>
      <c r="R12" s="1">
        <v>3</v>
      </c>
      <c r="S12" s="1">
        <v>3</v>
      </c>
      <c r="T12" s="1">
        <v>4</v>
      </c>
      <c r="U12" s="1">
        <v>3</v>
      </c>
      <c r="V12" s="1">
        <v>2</v>
      </c>
      <c r="W12" s="1">
        <v>3</v>
      </c>
      <c r="X12" s="1">
        <v>3</v>
      </c>
      <c r="Y12" s="1">
        <v>3</v>
      </c>
      <c r="Z12" s="1">
        <v>3</v>
      </c>
      <c r="AA12" s="1">
        <v>3</v>
      </c>
      <c r="AB12" s="1">
        <v>3</v>
      </c>
      <c r="AC12" s="1">
        <v>4</v>
      </c>
      <c r="AD12" s="1">
        <v>3</v>
      </c>
      <c r="AE12" s="1">
        <v>3</v>
      </c>
      <c r="AF12" s="1">
        <v>3</v>
      </c>
      <c r="AG12" s="1">
        <v>3</v>
      </c>
      <c r="AH12" s="1">
        <v>4</v>
      </c>
      <c r="AI12" s="1">
        <v>3</v>
      </c>
      <c r="AJ12" s="1">
        <v>3</v>
      </c>
      <c r="AK12" s="1">
        <v>3</v>
      </c>
      <c r="AL12" s="1">
        <v>3</v>
      </c>
      <c r="AM12" s="1">
        <v>3</v>
      </c>
      <c r="AN12" s="1">
        <v>3</v>
      </c>
      <c r="AO12" s="1">
        <v>3</v>
      </c>
      <c r="AP12" s="1">
        <v>2</v>
      </c>
      <c r="AQ12" s="1">
        <v>3</v>
      </c>
      <c r="AR12" s="1">
        <v>3</v>
      </c>
      <c r="AS12" s="1">
        <v>2</v>
      </c>
      <c r="AT12" s="1">
        <v>3</v>
      </c>
      <c r="AU12" s="1">
        <v>3</v>
      </c>
      <c r="AV12" s="1">
        <v>2</v>
      </c>
      <c r="AW12" s="1">
        <v>3</v>
      </c>
      <c r="AX12" s="1">
        <v>3</v>
      </c>
      <c r="AY12" s="1">
        <v>3</v>
      </c>
      <c r="AZ12" s="1">
        <v>3</v>
      </c>
      <c r="BA12" s="1">
        <v>3</v>
      </c>
      <c r="BB12" s="1">
        <v>3</v>
      </c>
      <c r="BC12" s="1">
        <v>4</v>
      </c>
      <c r="BD12" s="1">
        <v>3</v>
      </c>
      <c r="BE12" s="1">
        <v>3</v>
      </c>
      <c r="BF12" s="1">
        <v>3</v>
      </c>
      <c r="BG12" s="1">
        <v>3</v>
      </c>
      <c r="BH12" s="1">
        <v>3</v>
      </c>
    </row>
    <row r="13" spans="1:60" ht="15.75" customHeight="1" x14ac:dyDescent="0.2">
      <c r="A13" s="1" t="s">
        <v>42</v>
      </c>
      <c r="B13" s="1" t="s">
        <v>8</v>
      </c>
      <c r="C13" s="1" t="s">
        <v>43</v>
      </c>
      <c r="D13" s="1" t="s">
        <v>10</v>
      </c>
      <c r="E13" s="1" t="s">
        <v>11</v>
      </c>
      <c r="F13" s="1" t="s">
        <v>12</v>
      </c>
      <c r="G13" s="1" t="s">
        <v>26</v>
      </c>
      <c r="H13" s="1">
        <v>4</v>
      </c>
      <c r="I13" s="1">
        <v>2</v>
      </c>
      <c r="J13" s="1">
        <v>4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 s="1">
        <v>3</v>
      </c>
      <c r="Q13" s="1">
        <v>4</v>
      </c>
      <c r="R13" s="1">
        <v>4</v>
      </c>
      <c r="S13" s="1">
        <v>2</v>
      </c>
      <c r="T13" s="1">
        <v>4</v>
      </c>
      <c r="U13" s="1">
        <v>4</v>
      </c>
      <c r="V13" s="1">
        <v>3</v>
      </c>
      <c r="W13" s="1">
        <v>3</v>
      </c>
      <c r="X13" s="1">
        <v>3</v>
      </c>
      <c r="Y13" s="1">
        <v>3</v>
      </c>
      <c r="Z13" s="1">
        <v>3</v>
      </c>
      <c r="AA13" s="1">
        <v>4</v>
      </c>
      <c r="AB13" s="1">
        <v>4</v>
      </c>
      <c r="AC13" s="1">
        <v>2</v>
      </c>
      <c r="AD13" s="1">
        <v>3</v>
      </c>
      <c r="AE13" s="1">
        <v>3</v>
      </c>
      <c r="AF13" s="1">
        <v>4</v>
      </c>
      <c r="AG13" s="1">
        <v>3</v>
      </c>
      <c r="AH13" s="1">
        <v>4</v>
      </c>
      <c r="AI13" s="1">
        <v>4</v>
      </c>
      <c r="AJ13" s="1">
        <v>3</v>
      </c>
      <c r="AK13" s="1">
        <v>2</v>
      </c>
      <c r="AL13" s="1">
        <v>2</v>
      </c>
      <c r="AM13" s="1">
        <v>4</v>
      </c>
      <c r="AN13" s="1">
        <v>4</v>
      </c>
      <c r="AO13" s="1">
        <v>1</v>
      </c>
      <c r="AP13" s="1">
        <v>2</v>
      </c>
      <c r="AQ13" s="1">
        <v>1</v>
      </c>
      <c r="AR13" s="1">
        <v>4</v>
      </c>
      <c r="AS13" s="1">
        <v>4</v>
      </c>
      <c r="AT13" s="1">
        <v>2</v>
      </c>
      <c r="AU13" s="1">
        <v>4</v>
      </c>
      <c r="AV13" s="1">
        <v>2</v>
      </c>
      <c r="AW13" s="1">
        <v>2</v>
      </c>
      <c r="AX13" s="1">
        <v>2</v>
      </c>
      <c r="AY13" s="1">
        <v>1</v>
      </c>
      <c r="AZ13" s="1">
        <v>4</v>
      </c>
      <c r="BA13" s="1">
        <v>3</v>
      </c>
      <c r="BB13" s="1">
        <v>2</v>
      </c>
      <c r="BC13" s="1">
        <v>1</v>
      </c>
      <c r="BD13" s="1">
        <v>2</v>
      </c>
      <c r="BE13" s="1">
        <v>3</v>
      </c>
      <c r="BF13" s="1">
        <v>4</v>
      </c>
      <c r="BG13" s="1">
        <v>4</v>
      </c>
      <c r="BH13" s="1">
        <v>4</v>
      </c>
    </row>
    <row r="14" spans="1:60" ht="15.75" customHeight="1" x14ac:dyDescent="0.2">
      <c r="A14" s="1" t="s">
        <v>44</v>
      </c>
      <c r="B14" s="1" t="s">
        <v>8</v>
      </c>
      <c r="C14" s="1" t="s">
        <v>45</v>
      </c>
      <c r="D14" s="1" t="s">
        <v>24</v>
      </c>
      <c r="E14" s="1" t="s">
        <v>46</v>
      </c>
      <c r="F14" s="1" t="s">
        <v>47</v>
      </c>
      <c r="G14" s="1" t="s">
        <v>26</v>
      </c>
      <c r="H14" s="1">
        <v>1</v>
      </c>
      <c r="I14" s="1">
        <v>1</v>
      </c>
      <c r="J14" s="1">
        <v>2</v>
      </c>
      <c r="K14" s="1">
        <v>1</v>
      </c>
      <c r="L14" s="1">
        <v>2</v>
      </c>
      <c r="M14" s="1">
        <v>1</v>
      </c>
      <c r="N14" s="1">
        <v>1</v>
      </c>
      <c r="O14" s="1">
        <v>2</v>
      </c>
      <c r="P14" s="1">
        <v>1</v>
      </c>
      <c r="Q14" s="1">
        <v>1</v>
      </c>
      <c r="R14" s="1">
        <v>1</v>
      </c>
      <c r="S14" s="1">
        <v>1</v>
      </c>
      <c r="T14" s="1">
        <v>2</v>
      </c>
      <c r="U14" s="1">
        <v>1</v>
      </c>
      <c r="V14" s="1">
        <v>1</v>
      </c>
      <c r="W14" s="1">
        <v>3</v>
      </c>
      <c r="X14" s="1">
        <v>4</v>
      </c>
      <c r="Y14" s="1">
        <v>4</v>
      </c>
      <c r="Z14" s="1">
        <v>1</v>
      </c>
      <c r="AA14" s="1">
        <v>1</v>
      </c>
      <c r="AB14" s="1">
        <v>4</v>
      </c>
      <c r="AC14" s="1">
        <v>3</v>
      </c>
      <c r="AD14" s="1">
        <v>4</v>
      </c>
      <c r="AE14" s="1">
        <v>4</v>
      </c>
      <c r="AF14" s="1">
        <v>3</v>
      </c>
      <c r="AG14" s="1">
        <v>4</v>
      </c>
      <c r="AH14" s="1">
        <v>4</v>
      </c>
      <c r="AI14" s="1">
        <v>3</v>
      </c>
      <c r="AJ14" s="1">
        <v>3</v>
      </c>
      <c r="AK14" s="1">
        <v>4</v>
      </c>
      <c r="AL14" s="1">
        <v>4</v>
      </c>
      <c r="AM14" s="1">
        <v>4</v>
      </c>
      <c r="AN14" s="1">
        <v>4</v>
      </c>
      <c r="AO14" s="1">
        <v>3</v>
      </c>
      <c r="AP14" s="1">
        <v>4</v>
      </c>
      <c r="AQ14" s="1">
        <v>1</v>
      </c>
      <c r="AR14" s="1">
        <v>3</v>
      </c>
      <c r="AS14" s="1">
        <v>3</v>
      </c>
      <c r="AT14" s="1">
        <v>3</v>
      </c>
      <c r="AU14" s="1">
        <v>4</v>
      </c>
      <c r="AV14" s="1">
        <v>4</v>
      </c>
      <c r="AW14" s="1">
        <v>4</v>
      </c>
      <c r="AX14" s="1">
        <v>3</v>
      </c>
      <c r="AY14" s="1">
        <v>4</v>
      </c>
      <c r="AZ14" s="1">
        <v>1</v>
      </c>
      <c r="BA14" s="1">
        <v>4</v>
      </c>
      <c r="BB14" s="1">
        <v>2</v>
      </c>
      <c r="BC14" s="1">
        <v>4</v>
      </c>
      <c r="BD14" s="1">
        <v>4</v>
      </c>
      <c r="BE14" s="1">
        <v>3</v>
      </c>
      <c r="BF14" s="1">
        <v>1</v>
      </c>
      <c r="BG14" s="1">
        <v>3</v>
      </c>
      <c r="BH14" s="1">
        <v>1</v>
      </c>
    </row>
    <row r="15" spans="1:60" ht="15.75" customHeight="1" x14ac:dyDescent="0.2">
      <c r="A15" s="1" t="s">
        <v>48</v>
      </c>
      <c r="B15" s="1" t="s">
        <v>8</v>
      </c>
      <c r="C15" s="1" t="s">
        <v>49</v>
      </c>
      <c r="D15" s="1" t="s">
        <v>24</v>
      </c>
      <c r="E15" s="1" t="s">
        <v>16</v>
      </c>
      <c r="F15" s="1" t="s">
        <v>12</v>
      </c>
      <c r="G15" s="1" t="s">
        <v>21</v>
      </c>
      <c r="H15" s="1">
        <v>1</v>
      </c>
      <c r="I15" s="1">
        <v>2</v>
      </c>
      <c r="J15" s="1">
        <v>1</v>
      </c>
      <c r="K15" s="1">
        <v>1</v>
      </c>
      <c r="L15" s="1">
        <v>2</v>
      </c>
      <c r="M15" s="1">
        <v>2</v>
      </c>
      <c r="N15" s="1">
        <v>2</v>
      </c>
      <c r="O15" s="1">
        <v>2</v>
      </c>
      <c r="P15" s="1">
        <v>1</v>
      </c>
      <c r="Q15" s="1">
        <v>1</v>
      </c>
      <c r="R15" s="1">
        <v>1</v>
      </c>
      <c r="S15" s="1">
        <v>2</v>
      </c>
      <c r="T15" s="1">
        <v>1</v>
      </c>
      <c r="U15" s="1">
        <v>1</v>
      </c>
      <c r="V15" s="1">
        <v>1</v>
      </c>
      <c r="W15" s="1">
        <v>3</v>
      </c>
      <c r="X15" s="1">
        <v>4</v>
      </c>
      <c r="Y15" s="1">
        <v>3</v>
      </c>
      <c r="Z15" s="1">
        <v>4</v>
      </c>
      <c r="AA15" s="1">
        <v>1</v>
      </c>
      <c r="AB15" s="1">
        <v>3</v>
      </c>
      <c r="AC15" s="1">
        <v>3</v>
      </c>
      <c r="AD15" s="1">
        <v>4</v>
      </c>
      <c r="AE15" s="1">
        <v>3</v>
      </c>
      <c r="AF15" s="1">
        <v>3</v>
      </c>
      <c r="AG15" s="1">
        <v>4</v>
      </c>
      <c r="AH15" s="1">
        <v>4</v>
      </c>
      <c r="AI15" s="1">
        <v>4</v>
      </c>
      <c r="AJ15" s="1">
        <v>3</v>
      </c>
      <c r="AK15" s="1">
        <v>4</v>
      </c>
      <c r="AL15" s="1">
        <v>3</v>
      </c>
      <c r="AM15" s="1">
        <v>4</v>
      </c>
      <c r="AN15" s="1">
        <v>3</v>
      </c>
      <c r="AO15" s="1">
        <v>3</v>
      </c>
      <c r="AP15" s="1">
        <v>4</v>
      </c>
      <c r="AQ15" s="1">
        <v>1</v>
      </c>
      <c r="AR15" s="1">
        <v>4</v>
      </c>
      <c r="AS15" s="1">
        <v>4</v>
      </c>
      <c r="AT15" s="1">
        <v>3</v>
      </c>
      <c r="AU15" s="1">
        <v>4</v>
      </c>
      <c r="AV15" s="1">
        <v>4</v>
      </c>
      <c r="AW15" s="1">
        <v>4</v>
      </c>
      <c r="AX15" s="1">
        <v>3</v>
      </c>
      <c r="AY15" s="1">
        <v>2</v>
      </c>
      <c r="AZ15" s="1">
        <v>3</v>
      </c>
      <c r="BA15" s="1">
        <v>4</v>
      </c>
      <c r="BB15" s="1">
        <v>3</v>
      </c>
      <c r="BC15" s="1">
        <v>4</v>
      </c>
      <c r="BD15" s="1">
        <v>4</v>
      </c>
      <c r="BE15" s="1">
        <v>3</v>
      </c>
      <c r="BF15" s="1">
        <v>1</v>
      </c>
      <c r="BG15" s="1">
        <v>3</v>
      </c>
      <c r="BH15" s="1">
        <v>1</v>
      </c>
    </row>
    <row r="16" spans="1:60" ht="15.75" customHeight="1" x14ac:dyDescent="0.2">
      <c r="A16" s="1" t="s">
        <v>50</v>
      </c>
      <c r="B16" s="1" t="s">
        <v>8</v>
      </c>
      <c r="C16" s="1" t="s">
        <v>51</v>
      </c>
      <c r="D16" s="1" t="s">
        <v>24</v>
      </c>
      <c r="E16" s="1" t="s">
        <v>52</v>
      </c>
      <c r="F16" s="1" t="s">
        <v>53</v>
      </c>
      <c r="G16" s="1" t="s">
        <v>26</v>
      </c>
      <c r="H16" s="1">
        <v>2</v>
      </c>
      <c r="I16" s="1">
        <v>2</v>
      </c>
      <c r="J16" s="1">
        <v>1</v>
      </c>
      <c r="K16" s="1">
        <v>1</v>
      </c>
      <c r="L16" s="1">
        <v>1</v>
      </c>
      <c r="M16" s="1">
        <v>1</v>
      </c>
      <c r="N16" s="1">
        <v>2</v>
      </c>
      <c r="O16" s="1">
        <v>1</v>
      </c>
      <c r="P16" s="1">
        <v>2</v>
      </c>
      <c r="Q16" s="1">
        <v>1</v>
      </c>
      <c r="R16" s="1">
        <v>2</v>
      </c>
      <c r="S16" s="1">
        <v>1</v>
      </c>
      <c r="T16" s="1">
        <v>1</v>
      </c>
      <c r="U16" s="1">
        <v>1</v>
      </c>
      <c r="V16" s="1">
        <v>1</v>
      </c>
      <c r="W16" s="1">
        <v>3</v>
      </c>
      <c r="X16" s="1">
        <v>4</v>
      </c>
      <c r="Y16" s="1">
        <v>4</v>
      </c>
      <c r="Z16" s="1">
        <v>4</v>
      </c>
      <c r="AA16" s="1">
        <v>3</v>
      </c>
      <c r="AB16" s="1">
        <v>4</v>
      </c>
      <c r="AC16" s="1">
        <v>4</v>
      </c>
      <c r="AD16" s="1">
        <v>3</v>
      </c>
      <c r="AE16" s="1">
        <v>4</v>
      </c>
      <c r="AF16" s="1">
        <v>3</v>
      </c>
      <c r="AG16" s="1">
        <v>3</v>
      </c>
      <c r="AH16" s="1">
        <v>4</v>
      </c>
      <c r="AI16" s="1">
        <v>4</v>
      </c>
      <c r="AJ16" s="1">
        <v>3</v>
      </c>
      <c r="AK16" s="1">
        <v>4</v>
      </c>
      <c r="AL16" s="1">
        <v>3</v>
      </c>
      <c r="AM16" s="1">
        <v>4</v>
      </c>
      <c r="AN16" s="1">
        <v>3</v>
      </c>
      <c r="AO16" s="1">
        <v>3</v>
      </c>
      <c r="AP16" s="1">
        <v>4</v>
      </c>
      <c r="AQ16" s="1">
        <v>1</v>
      </c>
      <c r="AR16" s="1">
        <v>3</v>
      </c>
      <c r="AS16" s="1">
        <v>4</v>
      </c>
      <c r="AT16" s="1">
        <v>4</v>
      </c>
      <c r="AU16" s="1">
        <v>3</v>
      </c>
      <c r="AV16" s="1">
        <v>1</v>
      </c>
      <c r="AW16" s="1">
        <v>3</v>
      </c>
      <c r="AX16" s="1">
        <v>4</v>
      </c>
      <c r="AY16" s="1">
        <v>1</v>
      </c>
      <c r="AZ16" s="1">
        <v>2</v>
      </c>
      <c r="BA16" s="1">
        <v>3</v>
      </c>
      <c r="BB16" s="1">
        <v>1</v>
      </c>
      <c r="BC16" s="1">
        <v>3</v>
      </c>
      <c r="BD16" s="1">
        <v>3</v>
      </c>
      <c r="BE16" s="1">
        <v>4</v>
      </c>
      <c r="BF16" s="1">
        <v>3</v>
      </c>
      <c r="BG16" s="1">
        <v>3</v>
      </c>
      <c r="BH16" s="1">
        <v>1</v>
      </c>
    </row>
    <row r="17" spans="1:60" ht="15.75" customHeight="1" x14ac:dyDescent="0.2">
      <c r="A17" s="1" t="s">
        <v>54</v>
      </c>
      <c r="B17" s="1" t="s">
        <v>8</v>
      </c>
      <c r="C17" s="1" t="s">
        <v>55</v>
      </c>
      <c r="D17" s="1" t="s">
        <v>10</v>
      </c>
      <c r="E17" s="1" t="s">
        <v>16</v>
      </c>
      <c r="F17" s="1" t="s">
        <v>12</v>
      </c>
      <c r="G17" s="1" t="s">
        <v>21</v>
      </c>
      <c r="H17" s="1">
        <v>2</v>
      </c>
      <c r="I17" s="1">
        <v>2</v>
      </c>
      <c r="J17" s="1">
        <v>1</v>
      </c>
      <c r="K17" s="1">
        <v>2</v>
      </c>
      <c r="L17" s="1">
        <v>1</v>
      </c>
      <c r="M17" s="1">
        <v>1</v>
      </c>
      <c r="N17" s="1">
        <v>2</v>
      </c>
      <c r="O17" s="1">
        <v>1</v>
      </c>
      <c r="P17" s="1">
        <v>2</v>
      </c>
      <c r="Q17" s="1">
        <v>1</v>
      </c>
      <c r="R17" s="1">
        <v>1</v>
      </c>
      <c r="S17" s="1">
        <v>1</v>
      </c>
      <c r="T17" s="1">
        <v>1</v>
      </c>
      <c r="U17" s="1">
        <v>2</v>
      </c>
      <c r="V17" s="1">
        <v>2</v>
      </c>
      <c r="W17" s="1">
        <v>3</v>
      </c>
      <c r="X17" s="1">
        <v>4</v>
      </c>
      <c r="Y17" s="1">
        <v>3</v>
      </c>
      <c r="Z17" s="1">
        <v>3</v>
      </c>
      <c r="AA17" s="1">
        <v>1</v>
      </c>
      <c r="AB17" s="1">
        <v>4</v>
      </c>
      <c r="AC17" s="1">
        <v>4</v>
      </c>
      <c r="AD17" s="1">
        <v>3</v>
      </c>
      <c r="AE17" s="1">
        <v>3</v>
      </c>
      <c r="AF17" s="1">
        <v>3</v>
      </c>
      <c r="AG17" s="1">
        <v>3</v>
      </c>
      <c r="AH17" s="1">
        <v>3</v>
      </c>
      <c r="AI17" s="1">
        <v>3</v>
      </c>
      <c r="AJ17" s="1">
        <v>4</v>
      </c>
      <c r="AK17" s="1">
        <v>3</v>
      </c>
      <c r="AL17" s="1">
        <v>3</v>
      </c>
      <c r="AM17" s="1">
        <v>4</v>
      </c>
      <c r="AN17" s="1">
        <v>3</v>
      </c>
      <c r="AO17" s="1">
        <v>3</v>
      </c>
      <c r="AP17" s="1">
        <v>4</v>
      </c>
      <c r="AQ17" s="1">
        <v>1</v>
      </c>
      <c r="AR17" s="1">
        <v>3</v>
      </c>
      <c r="AS17" s="1">
        <v>3</v>
      </c>
      <c r="AT17" s="1">
        <v>4</v>
      </c>
      <c r="AU17" s="1">
        <v>3</v>
      </c>
      <c r="AV17" s="1">
        <v>1</v>
      </c>
      <c r="AW17" s="1">
        <v>3</v>
      </c>
      <c r="AX17" s="1">
        <v>4</v>
      </c>
      <c r="AY17" s="1">
        <v>3</v>
      </c>
      <c r="AZ17" s="1">
        <v>4</v>
      </c>
      <c r="BA17" s="1">
        <v>3</v>
      </c>
      <c r="BB17" s="1">
        <v>1</v>
      </c>
      <c r="BC17" s="1">
        <v>3</v>
      </c>
      <c r="BD17" s="1">
        <v>3</v>
      </c>
      <c r="BE17" s="1">
        <v>3</v>
      </c>
      <c r="BF17" s="1">
        <v>1</v>
      </c>
      <c r="BG17" s="1">
        <v>4</v>
      </c>
      <c r="BH17" s="1">
        <v>1</v>
      </c>
    </row>
    <row r="18" spans="1:60" ht="15.75" customHeight="1" x14ac:dyDescent="0.2">
      <c r="A18" s="1" t="s">
        <v>56</v>
      </c>
      <c r="B18" s="1" t="s">
        <v>8</v>
      </c>
      <c r="C18" s="1" t="s">
        <v>57</v>
      </c>
      <c r="D18" s="1" t="s">
        <v>10</v>
      </c>
      <c r="E18" s="1" t="s">
        <v>52</v>
      </c>
      <c r="F18" s="1" t="s">
        <v>53</v>
      </c>
      <c r="G18" s="1" t="s">
        <v>26</v>
      </c>
      <c r="H18" s="1">
        <v>1</v>
      </c>
      <c r="I18" s="1">
        <v>2</v>
      </c>
      <c r="J18" s="1">
        <v>2</v>
      </c>
      <c r="K18" s="1">
        <v>1</v>
      </c>
      <c r="L18" s="1">
        <v>1</v>
      </c>
      <c r="M18" s="1">
        <v>2</v>
      </c>
      <c r="N18" s="1">
        <v>1</v>
      </c>
      <c r="O18" s="1">
        <v>1</v>
      </c>
      <c r="P18" s="1">
        <v>1</v>
      </c>
      <c r="Q18" s="1">
        <v>1</v>
      </c>
      <c r="R18" s="1">
        <v>2</v>
      </c>
      <c r="S18" s="1">
        <v>1</v>
      </c>
      <c r="T18" s="1">
        <v>2</v>
      </c>
      <c r="U18" s="1">
        <v>1</v>
      </c>
      <c r="V18" s="1">
        <v>2</v>
      </c>
      <c r="W18" s="1">
        <v>4</v>
      </c>
      <c r="X18" s="1">
        <v>3</v>
      </c>
      <c r="Y18" s="1">
        <v>4</v>
      </c>
      <c r="Z18" s="1">
        <v>3</v>
      </c>
      <c r="AA18" s="1">
        <v>1</v>
      </c>
      <c r="AB18" s="1">
        <v>4</v>
      </c>
      <c r="AC18" s="1">
        <v>4</v>
      </c>
      <c r="AD18" s="1">
        <v>4</v>
      </c>
      <c r="AE18" s="1">
        <v>4</v>
      </c>
      <c r="AF18" s="1">
        <v>4</v>
      </c>
      <c r="AG18" s="1">
        <v>4</v>
      </c>
      <c r="AH18" s="1">
        <v>4</v>
      </c>
      <c r="AI18" s="1">
        <v>4</v>
      </c>
      <c r="AJ18" s="1">
        <v>4</v>
      </c>
      <c r="AK18" s="1">
        <v>4</v>
      </c>
      <c r="AL18" s="1">
        <v>1</v>
      </c>
      <c r="AM18" s="1">
        <v>4</v>
      </c>
      <c r="AN18" s="1">
        <v>4</v>
      </c>
      <c r="AO18" s="1">
        <v>3</v>
      </c>
      <c r="AP18" s="1">
        <v>4</v>
      </c>
      <c r="AQ18" s="1">
        <v>1</v>
      </c>
      <c r="AR18" s="1">
        <v>4</v>
      </c>
      <c r="AS18" s="1">
        <v>4</v>
      </c>
      <c r="AT18" s="1">
        <v>4</v>
      </c>
      <c r="AU18" s="1">
        <v>4</v>
      </c>
      <c r="AV18" s="1">
        <v>1</v>
      </c>
      <c r="AW18" s="1">
        <v>4</v>
      </c>
      <c r="AX18" s="1">
        <v>4</v>
      </c>
      <c r="AY18" s="1">
        <v>1</v>
      </c>
      <c r="AZ18" s="1">
        <v>4</v>
      </c>
      <c r="BA18" s="1">
        <v>4</v>
      </c>
      <c r="BB18" s="1">
        <v>2</v>
      </c>
      <c r="BC18" s="1">
        <v>3</v>
      </c>
      <c r="BD18" s="1">
        <v>4</v>
      </c>
      <c r="BE18" s="1">
        <v>4</v>
      </c>
      <c r="BF18" s="1">
        <v>1</v>
      </c>
      <c r="BG18" s="1">
        <v>3</v>
      </c>
      <c r="BH18" s="1">
        <v>1</v>
      </c>
    </row>
    <row r="19" spans="1:60" ht="15.75" customHeight="1" x14ac:dyDescent="0.2">
      <c r="A19" s="1" t="s">
        <v>58</v>
      </c>
      <c r="B19" s="1" t="s">
        <v>8</v>
      </c>
      <c r="C19" s="1" t="s">
        <v>59</v>
      </c>
      <c r="D19" s="1" t="s">
        <v>10</v>
      </c>
      <c r="E19" s="1" t="s">
        <v>60</v>
      </c>
      <c r="F19" s="1" t="s">
        <v>61</v>
      </c>
      <c r="G19" s="1" t="s">
        <v>26</v>
      </c>
      <c r="H19" s="1">
        <v>3</v>
      </c>
      <c r="I19" s="1">
        <v>3</v>
      </c>
      <c r="J19" s="1">
        <v>3</v>
      </c>
      <c r="K19" s="1">
        <v>4</v>
      </c>
      <c r="L19" s="1">
        <v>3</v>
      </c>
      <c r="M19" s="1">
        <v>4</v>
      </c>
      <c r="N19" s="1">
        <v>3</v>
      </c>
      <c r="O19" s="1">
        <v>4</v>
      </c>
      <c r="P19" s="1">
        <v>1</v>
      </c>
      <c r="Q19" s="1">
        <v>3</v>
      </c>
      <c r="R19" s="1">
        <v>4</v>
      </c>
      <c r="S19" s="1">
        <v>1</v>
      </c>
      <c r="T19" s="1">
        <v>3</v>
      </c>
      <c r="U19" s="1">
        <v>4</v>
      </c>
      <c r="V19" s="1">
        <v>2</v>
      </c>
      <c r="W19" s="1">
        <v>1</v>
      </c>
      <c r="X19" s="1">
        <v>3</v>
      </c>
      <c r="Y19" s="1">
        <v>1</v>
      </c>
      <c r="Z19" s="1">
        <v>3</v>
      </c>
      <c r="AA19" s="1">
        <v>3</v>
      </c>
      <c r="AB19" s="1">
        <v>2</v>
      </c>
      <c r="AC19" s="1">
        <v>4</v>
      </c>
      <c r="AD19" s="1">
        <v>2</v>
      </c>
      <c r="AE19" s="1">
        <v>1</v>
      </c>
      <c r="AF19" s="1">
        <v>1</v>
      </c>
      <c r="AG19" s="1">
        <v>1</v>
      </c>
      <c r="AH19" s="1">
        <v>2</v>
      </c>
      <c r="AI19" s="1">
        <v>2</v>
      </c>
      <c r="AJ19" s="1">
        <v>1</v>
      </c>
      <c r="AK19" s="1">
        <v>1</v>
      </c>
      <c r="AL19" s="1">
        <v>2</v>
      </c>
      <c r="AM19" s="1">
        <v>1</v>
      </c>
      <c r="AN19" s="1">
        <v>2</v>
      </c>
      <c r="AO19" s="1">
        <v>2</v>
      </c>
      <c r="AP19" s="1">
        <v>1</v>
      </c>
      <c r="AQ19" s="1">
        <v>4</v>
      </c>
      <c r="AR19" s="1">
        <v>1</v>
      </c>
      <c r="AS19" s="1">
        <v>1</v>
      </c>
      <c r="AT19" s="1">
        <v>4</v>
      </c>
      <c r="AU19" s="1">
        <v>3</v>
      </c>
      <c r="AV19" s="1">
        <v>1</v>
      </c>
      <c r="AW19" s="1">
        <v>2</v>
      </c>
      <c r="AX19" s="1">
        <v>4</v>
      </c>
      <c r="AY19" s="1">
        <v>3</v>
      </c>
      <c r="AZ19" s="1">
        <v>3</v>
      </c>
      <c r="BA19" s="1">
        <v>4</v>
      </c>
      <c r="BB19" s="1">
        <v>4</v>
      </c>
      <c r="BC19" s="1">
        <v>3</v>
      </c>
      <c r="BD19" s="1">
        <v>2</v>
      </c>
      <c r="BE19" s="1">
        <v>1</v>
      </c>
      <c r="BF19" s="1">
        <v>3</v>
      </c>
      <c r="BG19" s="1">
        <v>3</v>
      </c>
      <c r="BH19" s="1">
        <v>4</v>
      </c>
    </row>
    <row r="20" spans="1:60" ht="15.75" customHeight="1" x14ac:dyDescent="0.2">
      <c r="A20" s="1" t="s">
        <v>62</v>
      </c>
      <c r="B20" s="1" t="s">
        <v>8</v>
      </c>
      <c r="C20" s="1" t="s">
        <v>63</v>
      </c>
      <c r="D20" s="1" t="s">
        <v>10</v>
      </c>
      <c r="E20" s="1" t="s">
        <v>25</v>
      </c>
      <c r="F20" s="1" t="s">
        <v>64</v>
      </c>
      <c r="G20" s="1" t="s">
        <v>21</v>
      </c>
      <c r="H20" s="1">
        <v>1</v>
      </c>
      <c r="I20" s="1">
        <v>2</v>
      </c>
      <c r="J20" s="1">
        <v>2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3</v>
      </c>
      <c r="Q20" s="1">
        <v>1</v>
      </c>
      <c r="R20" s="1">
        <v>2</v>
      </c>
      <c r="S20" s="1">
        <v>4</v>
      </c>
      <c r="T20" s="1">
        <v>2</v>
      </c>
      <c r="U20" s="1">
        <v>1</v>
      </c>
      <c r="V20" s="1">
        <v>4</v>
      </c>
      <c r="W20" s="1">
        <v>3</v>
      </c>
      <c r="X20" s="1">
        <v>2</v>
      </c>
      <c r="Y20" s="1">
        <v>4</v>
      </c>
      <c r="Z20" s="1">
        <v>1</v>
      </c>
      <c r="AA20" s="1">
        <v>2</v>
      </c>
      <c r="AB20" s="1">
        <v>3</v>
      </c>
      <c r="AC20" s="1">
        <v>1</v>
      </c>
      <c r="AD20" s="1">
        <v>4</v>
      </c>
      <c r="AE20" s="1">
        <v>4</v>
      </c>
      <c r="AF20" s="1">
        <v>3</v>
      </c>
      <c r="AG20" s="1">
        <v>2</v>
      </c>
      <c r="AH20" s="1">
        <v>4</v>
      </c>
      <c r="AI20" s="1">
        <v>3</v>
      </c>
      <c r="AJ20" s="1">
        <v>4</v>
      </c>
      <c r="AK20" s="1">
        <v>4</v>
      </c>
      <c r="AL20" s="1">
        <v>3</v>
      </c>
      <c r="AM20" s="1">
        <v>3</v>
      </c>
      <c r="AN20" s="1">
        <v>4</v>
      </c>
      <c r="AO20" s="1">
        <v>4</v>
      </c>
      <c r="AP20" s="1">
        <v>4</v>
      </c>
      <c r="AQ20" s="1">
        <v>1</v>
      </c>
      <c r="AR20" s="1">
        <v>3</v>
      </c>
      <c r="AS20" s="1">
        <v>3</v>
      </c>
      <c r="AT20" s="1">
        <v>2</v>
      </c>
      <c r="AU20" s="1">
        <v>2</v>
      </c>
      <c r="AV20" s="1">
        <v>4</v>
      </c>
      <c r="AW20" s="1">
        <v>3</v>
      </c>
      <c r="AX20" s="1">
        <v>4</v>
      </c>
      <c r="AY20" s="1">
        <v>2</v>
      </c>
      <c r="AZ20" s="1">
        <v>2</v>
      </c>
      <c r="BA20" s="1">
        <v>1</v>
      </c>
      <c r="BB20" s="1">
        <v>1</v>
      </c>
      <c r="BC20" s="1">
        <v>1</v>
      </c>
      <c r="BD20" s="1">
        <v>3</v>
      </c>
      <c r="BE20" s="1">
        <v>4</v>
      </c>
      <c r="BF20" s="1">
        <v>2</v>
      </c>
      <c r="BG20" s="1">
        <v>1</v>
      </c>
      <c r="BH20" s="1">
        <v>2</v>
      </c>
    </row>
    <row r="21" spans="1:60" ht="15.75" customHeight="1" x14ac:dyDescent="0.2">
      <c r="A21" s="1" t="s">
        <v>65</v>
      </c>
      <c r="B21" s="1" t="s">
        <v>8</v>
      </c>
      <c r="C21" s="1" t="s">
        <v>66</v>
      </c>
      <c r="D21" s="1" t="s">
        <v>10</v>
      </c>
      <c r="E21" s="1" t="s">
        <v>52</v>
      </c>
      <c r="F21" s="1" t="s">
        <v>53</v>
      </c>
      <c r="G21" s="1" t="s">
        <v>26</v>
      </c>
      <c r="H21" s="1">
        <v>1</v>
      </c>
      <c r="I21" s="1">
        <v>2</v>
      </c>
      <c r="J21" s="1">
        <v>1</v>
      </c>
      <c r="K21" s="1">
        <v>1</v>
      </c>
      <c r="L21" s="1">
        <v>2</v>
      </c>
      <c r="M21" s="1">
        <v>1</v>
      </c>
      <c r="N21" s="1">
        <v>2</v>
      </c>
      <c r="O21" s="1">
        <v>1</v>
      </c>
      <c r="P21" s="1">
        <v>3</v>
      </c>
      <c r="Q21" s="1">
        <v>2</v>
      </c>
      <c r="R21" s="1">
        <v>2</v>
      </c>
      <c r="S21" s="1">
        <v>3</v>
      </c>
      <c r="T21" s="1">
        <v>1</v>
      </c>
      <c r="U21" s="1">
        <v>1</v>
      </c>
      <c r="V21" s="1">
        <v>3</v>
      </c>
      <c r="W21" s="1">
        <v>4</v>
      </c>
      <c r="X21" s="1">
        <v>2</v>
      </c>
      <c r="Y21" s="1">
        <v>4</v>
      </c>
      <c r="Z21" s="1">
        <v>2</v>
      </c>
      <c r="AA21" s="1">
        <v>1</v>
      </c>
      <c r="AB21" s="1">
        <v>4</v>
      </c>
      <c r="AC21" s="1">
        <v>1</v>
      </c>
      <c r="AD21" s="1">
        <v>4</v>
      </c>
      <c r="AE21" s="1">
        <v>4</v>
      </c>
      <c r="AF21" s="1">
        <v>3</v>
      </c>
      <c r="AG21" s="1">
        <v>4</v>
      </c>
      <c r="AH21" s="1">
        <v>3</v>
      </c>
      <c r="AI21" s="1">
        <v>4</v>
      </c>
      <c r="AJ21" s="1">
        <v>3</v>
      </c>
      <c r="AK21" s="1">
        <v>3</v>
      </c>
      <c r="AL21" s="1">
        <v>4</v>
      </c>
      <c r="AM21" s="1">
        <v>3</v>
      </c>
      <c r="AN21" s="1">
        <v>3</v>
      </c>
      <c r="AO21" s="1">
        <v>4</v>
      </c>
      <c r="AP21" s="1">
        <v>3</v>
      </c>
      <c r="AQ21" s="1">
        <v>2</v>
      </c>
      <c r="AR21" s="1">
        <v>4</v>
      </c>
      <c r="AS21" s="1">
        <v>3</v>
      </c>
      <c r="AT21" s="1">
        <v>1</v>
      </c>
      <c r="AU21" s="1">
        <v>1</v>
      </c>
      <c r="AV21" s="1">
        <v>3</v>
      </c>
      <c r="AW21" s="1">
        <v>3</v>
      </c>
      <c r="AX21" s="1">
        <v>3</v>
      </c>
      <c r="AY21" s="1">
        <v>1</v>
      </c>
      <c r="AZ21" s="1">
        <v>2</v>
      </c>
      <c r="BA21" s="1">
        <v>2</v>
      </c>
      <c r="BB21" s="1">
        <v>1</v>
      </c>
      <c r="BC21" s="1">
        <v>2</v>
      </c>
      <c r="BD21" s="1">
        <v>4</v>
      </c>
      <c r="BE21" s="1">
        <v>3</v>
      </c>
      <c r="BF21" s="1">
        <v>1</v>
      </c>
      <c r="BG21" s="1">
        <v>2</v>
      </c>
      <c r="BH21" s="1">
        <v>3</v>
      </c>
    </row>
    <row r="22" spans="1:60" ht="15.75" customHeight="1" x14ac:dyDescent="0.2">
      <c r="A22" s="1" t="s">
        <v>67</v>
      </c>
      <c r="B22" s="1" t="s">
        <v>8</v>
      </c>
      <c r="C22" s="1" t="s">
        <v>68</v>
      </c>
      <c r="D22" s="1" t="s">
        <v>24</v>
      </c>
      <c r="E22" s="1" t="s">
        <v>69</v>
      </c>
      <c r="F22" s="1" t="s">
        <v>70</v>
      </c>
      <c r="G22" s="1" t="s">
        <v>21</v>
      </c>
      <c r="H22" s="1">
        <v>3</v>
      </c>
      <c r="I22" s="1">
        <v>4</v>
      </c>
      <c r="J22" s="1">
        <v>3</v>
      </c>
      <c r="K22" s="1">
        <v>3</v>
      </c>
      <c r="L22" s="1">
        <v>4</v>
      </c>
      <c r="M22" s="1">
        <v>3</v>
      </c>
      <c r="N22" s="1">
        <v>4</v>
      </c>
      <c r="O22" s="1">
        <v>3</v>
      </c>
      <c r="P22" s="1">
        <v>1</v>
      </c>
      <c r="Q22" s="1">
        <v>3</v>
      </c>
      <c r="R22" s="1">
        <v>4</v>
      </c>
      <c r="S22" s="1">
        <v>2</v>
      </c>
      <c r="T22" s="1">
        <v>3</v>
      </c>
      <c r="U22" s="1">
        <v>3</v>
      </c>
      <c r="V22" s="1">
        <v>2</v>
      </c>
      <c r="W22" s="1">
        <v>1</v>
      </c>
      <c r="X22" s="1">
        <v>4</v>
      </c>
      <c r="Y22" s="1">
        <v>2</v>
      </c>
      <c r="Z22" s="1">
        <v>3</v>
      </c>
      <c r="AA22" s="1">
        <v>4</v>
      </c>
      <c r="AB22" s="1">
        <v>2</v>
      </c>
      <c r="AC22" s="1">
        <v>4</v>
      </c>
      <c r="AD22" s="1">
        <v>2</v>
      </c>
      <c r="AE22" s="1">
        <v>1</v>
      </c>
      <c r="AF22" s="1">
        <v>2</v>
      </c>
      <c r="AG22" s="1">
        <v>4</v>
      </c>
      <c r="AH22" s="1">
        <v>1</v>
      </c>
      <c r="AI22" s="1">
        <v>1</v>
      </c>
      <c r="AJ22" s="1">
        <v>2</v>
      </c>
      <c r="AK22" s="1">
        <v>1</v>
      </c>
      <c r="AL22" s="1">
        <v>1</v>
      </c>
      <c r="AM22" s="1">
        <v>2</v>
      </c>
      <c r="AN22" s="1">
        <v>1</v>
      </c>
      <c r="AO22" s="1">
        <v>1</v>
      </c>
      <c r="AP22" s="1">
        <v>2</v>
      </c>
      <c r="AQ22" s="1">
        <v>4</v>
      </c>
      <c r="AR22" s="1">
        <v>2</v>
      </c>
      <c r="AS22" s="1">
        <v>1</v>
      </c>
      <c r="AT22" s="1">
        <v>2</v>
      </c>
      <c r="AU22" s="1">
        <v>3</v>
      </c>
      <c r="AV22" s="1">
        <v>2</v>
      </c>
      <c r="AW22" s="1">
        <v>1</v>
      </c>
      <c r="AX22" s="1">
        <v>2</v>
      </c>
      <c r="AY22" s="1">
        <v>4</v>
      </c>
      <c r="AZ22" s="1">
        <v>3</v>
      </c>
      <c r="BA22" s="1">
        <v>3</v>
      </c>
      <c r="BB22" s="1">
        <v>1</v>
      </c>
      <c r="BC22" s="1">
        <v>3</v>
      </c>
      <c r="BD22" s="1">
        <v>1</v>
      </c>
      <c r="BE22" s="1">
        <v>1</v>
      </c>
      <c r="BF22" s="1">
        <v>4</v>
      </c>
      <c r="BG22" s="1">
        <v>1</v>
      </c>
      <c r="BH22" s="1">
        <v>3</v>
      </c>
    </row>
    <row r="23" spans="1:60" ht="15.75" customHeight="1" x14ac:dyDescent="0.2">
      <c r="A23" s="1" t="s">
        <v>71</v>
      </c>
      <c r="B23" s="1" t="s">
        <v>8</v>
      </c>
      <c r="C23" s="1" t="s">
        <v>72</v>
      </c>
      <c r="D23" s="1" t="s">
        <v>24</v>
      </c>
      <c r="E23" s="1" t="s">
        <v>25</v>
      </c>
      <c r="F23" s="1" t="s">
        <v>73</v>
      </c>
      <c r="G23" s="1" t="s">
        <v>13</v>
      </c>
      <c r="H23" s="1">
        <v>1</v>
      </c>
      <c r="I23" s="1">
        <v>2</v>
      </c>
      <c r="J23" s="1">
        <v>1</v>
      </c>
      <c r="K23" s="1">
        <v>1</v>
      </c>
      <c r="L23" s="1">
        <v>2</v>
      </c>
      <c r="M23" s="1">
        <v>1</v>
      </c>
      <c r="N23" s="1">
        <v>2</v>
      </c>
      <c r="O23" s="1">
        <v>2</v>
      </c>
      <c r="P23" s="1">
        <v>4</v>
      </c>
      <c r="Q23" s="1">
        <v>2</v>
      </c>
      <c r="R23" s="1">
        <v>1</v>
      </c>
      <c r="S23" s="1">
        <v>4</v>
      </c>
      <c r="T23" s="1">
        <v>1</v>
      </c>
      <c r="U23" s="1">
        <v>1</v>
      </c>
      <c r="V23" s="1">
        <v>3</v>
      </c>
      <c r="W23" s="1">
        <v>4</v>
      </c>
      <c r="X23" s="1">
        <v>2</v>
      </c>
      <c r="Y23" s="1">
        <v>4</v>
      </c>
      <c r="Z23" s="1">
        <v>1</v>
      </c>
      <c r="AA23" s="1">
        <v>2</v>
      </c>
      <c r="AB23" s="1">
        <v>2</v>
      </c>
      <c r="AC23" s="1">
        <v>1</v>
      </c>
      <c r="AD23" s="1">
        <v>2</v>
      </c>
      <c r="AE23" s="1">
        <v>4</v>
      </c>
      <c r="AF23" s="1">
        <v>4</v>
      </c>
      <c r="AG23" s="1">
        <v>3</v>
      </c>
      <c r="AH23" s="1">
        <v>4</v>
      </c>
      <c r="AI23" s="1">
        <v>3</v>
      </c>
      <c r="AJ23" s="1">
        <v>4</v>
      </c>
      <c r="AK23" s="1">
        <v>3</v>
      </c>
      <c r="AL23" s="1">
        <v>4</v>
      </c>
      <c r="AM23" s="1">
        <v>3</v>
      </c>
      <c r="AN23" s="1">
        <v>4</v>
      </c>
      <c r="AO23" s="1">
        <v>3</v>
      </c>
      <c r="AP23" s="1">
        <v>4</v>
      </c>
      <c r="AQ23" s="1">
        <v>1</v>
      </c>
      <c r="AR23" s="1">
        <v>3</v>
      </c>
      <c r="AS23" s="1">
        <v>3</v>
      </c>
      <c r="AT23" s="1">
        <v>1</v>
      </c>
      <c r="AU23" s="1">
        <v>2</v>
      </c>
      <c r="AV23" s="1">
        <v>4</v>
      </c>
      <c r="AW23" s="1">
        <v>3</v>
      </c>
      <c r="AX23" s="1">
        <v>4</v>
      </c>
      <c r="AY23" s="1">
        <v>1</v>
      </c>
      <c r="AZ23" s="1">
        <v>1</v>
      </c>
      <c r="BA23" s="1">
        <v>1</v>
      </c>
      <c r="BB23" s="1">
        <v>2</v>
      </c>
      <c r="BC23" s="1">
        <v>4</v>
      </c>
      <c r="BD23" s="1">
        <v>3</v>
      </c>
      <c r="BE23" s="1">
        <v>3</v>
      </c>
      <c r="BF23" s="1">
        <v>1</v>
      </c>
      <c r="BG23" s="1">
        <v>2</v>
      </c>
      <c r="BH23" s="1">
        <v>4</v>
      </c>
    </row>
    <row r="24" spans="1:60" ht="12.75" x14ac:dyDescent="0.2">
      <c r="A24" s="1" t="s">
        <v>74</v>
      </c>
      <c r="B24" s="1" t="s">
        <v>8</v>
      </c>
      <c r="C24" s="1" t="s">
        <v>75</v>
      </c>
      <c r="D24" s="1" t="s">
        <v>10</v>
      </c>
      <c r="E24" s="1" t="s">
        <v>76</v>
      </c>
      <c r="F24" s="1" t="s">
        <v>12</v>
      </c>
      <c r="G24" s="1" t="s">
        <v>13</v>
      </c>
      <c r="H24" s="1">
        <v>2</v>
      </c>
      <c r="I24" s="1">
        <v>1</v>
      </c>
      <c r="J24" s="1">
        <v>2</v>
      </c>
      <c r="K24" s="1">
        <v>1</v>
      </c>
      <c r="L24" s="1">
        <v>1</v>
      </c>
      <c r="M24" s="1">
        <v>2</v>
      </c>
      <c r="N24" s="1">
        <v>1</v>
      </c>
      <c r="O24" s="1">
        <v>1</v>
      </c>
      <c r="P24" s="1">
        <v>3</v>
      </c>
      <c r="Q24" s="1">
        <v>4</v>
      </c>
      <c r="R24" s="1">
        <v>3</v>
      </c>
      <c r="S24" s="1">
        <v>4</v>
      </c>
      <c r="T24" s="1">
        <v>2</v>
      </c>
      <c r="U24" s="1">
        <v>1</v>
      </c>
      <c r="V24" s="1">
        <v>3</v>
      </c>
      <c r="W24" s="1">
        <v>4</v>
      </c>
      <c r="X24" s="1">
        <v>2</v>
      </c>
      <c r="Y24" s="1">
        <v>4</v>
      </c>
      <c r="Z24" s="1">
        <v>1</v>
      </c>
      <c r="AA24" s="1">
        <v>2</v>
      </c>
      <c r="AB24" s="1">
        <v>4</v>
      </c>
      <c r="AC24" s="1">
        <v>1</v>
      </c>
      <c r="AD24" s="1">
        <v>4</v>
      </c>
      <c r="AE24" s="1">
        <v>4</v>
      </c>
      <c r="AF24" s="1">
        <v>4</v>
      </c>
      <c r="AG24" s="1">
        <v>4</v>
      </c>
      <c r="AH24" s="1">
        <v>3</v>
      </c>
      <c r="AI24" s="1">
        <v>4</v>
      </c>
      <c r="AJ24" s="1">
        <v>4</v>
      </c>
      <c r="AK24" s="1">
        <v>4</v>
      </c>
      <c r="AL24" s="1">
        <v>3</v>
      </c>
      <c r="AM24" s="1">
        <v>4</v>
      </c>
      <c r="AN24" s="1">
        <v>3</v>
      </c>
      <c r="AO24" s="1">
        <v>3</v>
      </c>
      <c r="AP24" s="1">
        <v>3</v>
      </c>
      <c r="AQ24" s="1">
        <v>2</v>
      </c>
      <c r="AR24" s="1">
        <v>1</v>
      </c>
      <c r="AS24" s="1">
        <v>4</v>
      </c>
      <c r="AT24" s="1">
        <v>4</v>
      </c>
      <c r="AU24" s="1">
        <v>3</v>
      </c>
      <c r="AV24" s="1">
        <v>4</v>
      </c>
      <c r="AW24" s="1">
        <v>3</v>
      </c>
      <c r="AX24" s="1">
        <v>4</v>
      </c>
      <c r="AY24" s="1">
        <v>2</v>
      </c>
      <c r="AZ24" s="1">
        <v>2</v>
      </c>
      <c r="BA24" s="1">
        <v>1</v>
      </c>
      <c r="BB24" s="1">
        <v>2</v>
      </c>
      <c r="BC24" s="1">
        <v>4</v>
      </c>
      <c r="BD24" s="1">
        <v>4</v>
      </c>
      <c r="BE24" s="1">
        <v>3</v>
      </c>
      <c r="BF24" s="1">
        <v>1</v>
      </c>
      <c r="BG24" s="1">
        <v>3</v>
      </c>
      <c r="BH24" s="1">
        <v>1</v>
      </c>
    </row>
    <row r="25" spans="1:60" ht="12.75" x14ac:dyDescent="0.2">
      <c r="A25" s="1" t="s">
        <v>77</v>
      </c>
      <c r="B25" s="1" t="s">
        <v>8</v>
      </c>
      <c r="C25" s="1" t="s">
        <v>78</v>
      </c>
      <c r="D25" s="1" t="s">
        <v>24</v>
      </c>
      <c r="E25" s="1" t="s">
        <v>76</v>
      </c>
      <c r="F25" s="1" t="s">
        <v>12</v>
      </c>
      <c r="G25" s="1" t="s">
        <v>21</v>
      </c>
      <c r="H25" s="1">
        <v>3</v>
      </c>
      <c r="I25" s="1">
        <v>4</v>
      </c>
      <c r="J25" s="1">
        <v>4</v>
      </c>
      <c r="K25" s="1">
        <v>3</v>
      </c>
      <c r="L25" s="1">
        <v>4</v>
      </c>
      <c r="M25" s="1">
        <v>4</v>
      </c>
      <c r="N25" s="1">
        <v>3</v>
      </c>
      <c r="O25" s="1">
        <v>3</v>
      </c>
      <c r="P25" s="1">
        <v>2</v>
      </c>
      <c r="Q25" s="1">
        <v>2</v>
      </c>
      <c r="R25" s="1">
        <v>1</v>
      </c>
      <c r="S25" s="1">
        <v>2</v>
      </c>
      <c r="T25" s="1">
        <v>4</v>
      </c>
      <c r="U25" s="1">
        <v>3</v>
      </c>
      <c r="V25" s="1">
        <v>2</v>
      </c>
      <c r="W25" s="1">
        <v>3</v>
      </c>
      <c r="X25" s="1">
        <v>2</v>
      </c>
      <c r="Y25" s="1">
        <v>4</v>
      </c>
      <c r="Z25" s="1">
        <v>1</v>
      </c>
      <c r="AA25" s="1">
        <v>4</v>
      </c>
      <c r="AB25" s="1">
        <v>2</v>
      </c>
      <c r="AC25" s="1">
        <v>3</v>
      </c>
      <c r="AD25" s="1">
        <v>1</v>
      </c>
      <c r="AE25" s="1">
        <v>4</v>
      </c>
      <c r="AF25" s="1">
        <v>3</v>
      </c>
      <c r="AG25" s="1">
        <v>3</v>
      </c>
      <c r="AH25" s="1">
        <v>4</v>
      </c>
      <c r="AI25" s="1">
        <v>3</v>
      </c>
      <c r="AJ25" s="1">
        <v>2</v>
      </c>
      <c r="AK25" s="1">
        <v>3</v>
      </c>
      <c r="AL25" s="1">
        <v>2</v>
      </c>
      <c r="AM25" s="1">
        <v>4</v>
      </c>
      <c r="AN25" s="1">
        <v>3</v>
      </c>
      <c r="AO25" s="1">
        <v>4</v>
      </c>
      <c r="AP25" s="1">
        <v>4</v>
      </c>
      <c r="AQ25" s="1">
        <v>2</v>
      </c>
      <c r="AR25" s="1">
        <v>3</v>
      </c>
      <c r="AS25" s="1">
        <v>3</v>
      </c>
      <c r="AT25" s="1">
        <v>4</v>
      </c>
      <c r="AU25" s="1">
        <v>3</v>
      </c>
      <c r="AV25" s="1">
        <v>3</v>
      </c>
      <c r="AW25" s="1">
        <v>4</v>
      </c>
      <c r="AX25" s="1">
        <v>3</v>
      </c>
      <c r="AY25" s="1">
        <v>4</v>
      </c>
      <c r="AZ25" s="1">
        <v>4</v>
      </c>
      <c r="BA25" s="1">
        <v>3</v>
      </c>
      <c r="BB25" s="1">
        <v>3</v>
      </c>
      <c r="BC25" s="1">
        <v>4</v>
      </c>
      <c r="BD25" s="1">
        <v>4</v>
      </c>
      <c r="BE25" s="1">
        <v>3</v>
      </c>
      <c r="BF25" s="1">
        <v>3</v>
      </c>
      <c r="BG25" s="1">
        <v>4</v>
      </c>
      <c r="BH25" s="1">
        <v>3</v>
      </c>
    </row>
    <row r="26" spans="1:60" ht="12.75" x14ac:dyDescent="0.2">
      <c r="A26" s="1" t="s">
        <v>79</v>
      </c>
      <c r="B26" s="1" t="s">
        <v>8</v>
      </c>
      <c r="C26" s="1" t="s">
        <v>80</v>
      </c>
      <c r="D26" s="1" t="s">
        <v>10</v>
      </c>
      <c r="E26" s="1" t="s">
        <v>81</v>
      </c>
      <c r="F26" s="1" t="s">
        <v>70</v>
      </c>
      <c r="G26" s="1" t="s">
        <v>21</v>
      </c>
      <c r="H26" s="1">
        <v>2</v>
      </c>
      <c r="I26" s="1">
        <v>1</v>
      </c>
      <c r="J26" s="1">
        <v>2</v>
      </c>
      <c r="K26" s="1">
        <v>2</v>
      </c>
      <c r="L26" s="1">
        <v>1</v>
      </c>
      <c r="M26" s="1">
        <v>3</v>
      </c>
      <c r="N26" s="1">
        <v>3</v>
      </c>
      <c r="O26" s="1">
        <v>2</v>
      </c>
      <c r="P26" s="1">
        <v>1</v>
      </c>
      <c r="Q26" s="1">
        <v>2</v>
      </c>
      <c r="R26" s="1">
        <v>1</v>
      </c>
      <c r="S26" s="1">
        <v>2</v>
      </c>
      <c r="T26" s="1">
        <v>2</v>
      </c>
      <c r="U26" s="1">
        <v>2</v>
      </c>
      <c r="V26" s="1">
        <v>3</v>
      </c>
      <c r="W26" s="1">
        <v>3</v>
      </c>
      <c r="X26" s="1">
        <v>3</v>
      </c>
      <c r="Y26" s="1">
        <v>4</v>
      </c>
      <c r="Z26" s="1">
        <v>1</v>
      </c>
      <c r="AA26" s="1">
        <v>3</v>
      </c>
      <c r="AB26" s="1">
        <v>3</v>
      </c>
      <c r="AC26" s="1">
        <v>4</v>
      </c>
      <c r="AD26" s="1">
        <v>3</v>
      </c>
      <c r="AE26" s="1">
        <v>2</v>
      </c>
      <c r="AF26" s="1">
        <v>2</v>
      </c>
      <c r="AG26" s="1">
        <v>3</v>
      </c>
      <c r="AH26" s="1">
        <v>3</v>
      </c>
      <c r="AI26" s="1">
        <v>4</v>
      </c>
      <c r="AJ26" s="1">
        <v>4</v>
      </c>
      <c r="AK26" s="1">
        <v>3</v>
      </c>
      <c r="AL26" s="1">
        <v>3</v>
      </c>
      <c r="AM26" s="1">
        <v>3</v>
      </c>
      <c r="AN26" s="1">
        <v>3</v>
      </c>
      <c r="AO26" s="1">
        <v>3</v>
      </c>
      <c r="AP26" s="1">
        <v>2</v>
      </c>
      <c r="AQ26" s="1">
        <v>4</v>
      </c>
      <c r="AR26" s="1">
        <v>4</v>
      </c>
      <c r="AS26" s="1">
        <v>4</v>
      </c>
      <c r="AT26" s="1">
        <v>3</v>
      </c>
      <c r="AU26" s="1">
        <v>2</v>
      </c>
      <c r="AV26" s="1">
        <v>3</v>
      </c>
      <c r="AW26" s="1">
        <v>3</v>
      </c>
      <c r="AX26" s="1">
        <v>4</v>
      </c>
      <c r="AY26" s="1">
        <v>4</v>
      </c>
      <c r="AZ26" s="1">
        <v>2</v>
      </c>
      <c r="BA26" s="1">
        <v>3</v>
      </c>
      <c r="BB26" s="1">
        <v>3</v>
      </c>
      <c r="BC26" s="1">
        <v>2</v>
      </c>
      <c r="BD26" s="1">
        <v>3</v>
      </c>
      <c r="BE26" s="1">
        <v>4</v>
      </c>
      <c r="BF26" s="1">
        <v>1</v>
      </c>
      <c r="BG26" s="1">
        <v>3</v>
      </c>
      <c r="BH26" s="1">
        <v>1</v>
      </c>
    </row>
    <row r="27" spans="1:60" ht="12.75" x14ac:dyDescent="0.2">
      <c r="A27" s="1" t="s">
        <v>82</v>
      </c>
      <c r="B27" s="1" t="s">
        <v>8</v>
      </c>
      <c r="C27" s="1" t="s">
        <v>83</v>
      </c>
      <c r="D27" s="1" t="s">
        <v>10</v>
      </c>
      <c r="E27" s="1" t="s">
        <v>25</v>
      </c>
      <c r="F27" s="1" t="s">
        <v>12</v>
      </c>
      <c r="G27" s="1" t="s">
        <v>26</v>
      </c>
      <c r="H27" s="1">
        <v>3</v>
      </c>
      <c r="I27" s="1">
        <v>1</v>
      </c>
      <c r="J27" s="1">
        <v>3</v>
      </c>
      <c r="K27" s="1">
        <v>1</v>
      </c>
      <c r="L27" s="1">
        <v>2</v>
      </c>
      <c r="M27" s="1">
        <v>1</v>
      </c>
      <c r="N27" s="1">
        <v>1</v>
      </c>
      <c r="O27" s="1">
        <v>1</v>
      </c>
      <c r="P27" s="1">
        <v>2</v>
      </c>
      <c r="Q27" s="1">
        <v>2</v>
      </c>
      <c r="R27" s="1">
        <v>1</v>
      </c>
      <c r="S27" s="1">
        <v>1</v>
      </c>
      <c r="T27" s="1">
        <v>3</v>
      </c>
      <c r="U27" s="1">
        <v>1</v>
      </c>
      <c r="V27" s="1">
        <v>2</v>
      </c>
      <c r="W27" s="1">
        <v>3</v>
      </c>
      <c r="X27" s="1">
        <v>3</v>
      </c>
      <c r="Y27" s="1">
        <v>3</v>
      </c>
      <c r="Z27" s="1">
        <v>3</v>
      </c>
      <c r="AA27" s="1">
        <v>2</v>
      </c>
      <c r="AB27" s="1">
        <v>1</v>
      </c>
      <c r="AC27" s="1">
        <v>3</v>
      </c>
      <c r="AD27" s="1">
        <v>4</v>
      </c>
      <c r="AE27" s="1">
        <v>4</v>
      </c>
      <c r="AF27" s="1">
        <v>3</v>
      </c>
      <c r="AG27" s="1">
        <v>4</v>
      </c>
      <c r="AH27" s="1">
        <v>2</v>
      </c>
      <c r="AI27" s="1">
        <v>2</v>
      </c>
      <c r="AJ27" s="1">
        <v>3</v>
      </c>
      <c r="AK27" s="1">
        <v>3</v>
      </c>
      <c r="AL27" s="1">
        <v>2</v>
      </c>
      <c r="AM27" s="1">
        <v>3</v>
      </c>
      <c r="AN27" s="1">
        <v>2</v>
      </c>
      <c r="AO27" s="1">
        <v>3</v>
      </c>
      <c r="AP27" s="1">
        <v>2</v>
      </c>
      <c r="AQ27" s="1">
        <v>3</v>
      </c>
      <c r="AR27" s="1">
        <v>3</v>
      </c>
      <c r="AS27" s="1">
        <v>3</v>
      </c>
      <c r="AT27" s="1">
        <v>2</v>
      </c>
      <c r="AU27" s="1">
        <v>1</v>
      </c>
      <c r="AV27" s="1">
        <v>1</v>
      </c>
      <c r="AW27" s="1">
        <v>2</v>
      </c>
      <c r="AX27" s="1">
        <v>1</v>
      </c>
      <c r="AY27" s="1">
        <v>1</v>
      </c>
      <c r="AZ27" s="1">
        <v>2</v>
      </c>
      <c r="BA27" s="1">
        <v>2</v>
      </c>
      <c r="BB27" s="1">
        <v>2</v>
      </c>
      <c r="BC27" s="1">
        <v>4</v>
      </c>
      <c r="BD27" s="1">
        <v>3</v>
      </c>
      <c r="BE27" s="1">
        <v>4</v>
      </c>
      <c r="BF27" s="1">
        <v>3</v>
      </c>
      <c r="BG27" s="1">
        <v>2</v>
      </c>
      <c r="BH27" s="1">
        <v>3</v>
      </c>
    </row>
    <row r="28" spans="1:60" ht="12.75" x14ac:dyDescent="0.2">
      <c r="A28" s="1" t="s">
        <v>84</v>
      </c>
      <c r="B28" s="1" t="s">
        <v>8</v>
      </c>
      <c r="C28" s="1" t="s">
        <v>85</v>
      </c>
      <c r="D28" s="1" t="s">
        <v>10</v>
      </c>
      <c r="E28" s="1" t="s">
        <v>86</v>
      </c>
      <c r="F28" s="1" t="s">
        <v>47</v>
      </c>
      <c r="G28" s="1" t="s">
        <v>26</v>
      </c>
      <c r="H28" s="1">
        <v>3</v>
      </c>
      <c r="I28" s="1">
        <v>3</v>
      </c>
      <c r="J28" s="1">
        <v>4</v>
      </c>
      <c r="K28" s="1">
        <v>2</v>
      </c>
      <c r="L28" s="1">
        <v>2</v>
      </c>
      <c r="M28" s="1">
        <v>3</v>
      </c>
      <c r="N28" s="1">
        <v>2</v>
      </c>
      <c r="O28" s="1">
        <v>3</v>
      </c>
      <c r="P28" s="1">
        <v>2</v>
      </c>
      <c r="Q28" s="1">
        <v>1</v>
      </c>
      <c r="R28" s="1">
        <v>2</v>
      </c>
      <c r="S28" s="1">
        <v>1</v>
      </c>
      <c r="T28" s="1">
        <v>4</v>
      </c>
      <c r="U28" s="1">
        <v>2</v>
      </c>
      <c r="V28" s="1">
        <v>3</v>
      </c>
      <c r="W28" s="1">
        <v>3</v>
      </c>
      <c r="X28" s="1">
        <v>3</v>
      </c>
      <c r="Y28" s="1">
        <v>2</v>
      </c>
      <c r="Z28" s="1">
        <v>2</v>
      </c>
      <c r="AA28" s="1">
        <v>4</v>
      </c>
      <c r="AB28" s="1">
        <v>3</v>
      </c>
      <c r="AC28" s="1">
        <v>4</v>
      </c>
      <c r="AD28" s="1">
        <v>2</v>
      </c>
      <c r="AE28" s="1">
        <v>2</v>
      </c>
      <c r="AF28" s="1">
        <v>2</v>
      </c>
      <c r="AG28" s="1">
        <v>3</v>
      </c>
      <c r="AH28" s="1">
        <v>3</v>
      </c>
      <c r="AI28" s="1">
        <v>2</v>
      </c>
      <c r="AJ28" s="1">
        <v>2</v>
      </c>
      <c r="AK28" s="1">
        <v>2</v>
      </c>
      <c r="AL28" s="1">
        <v>3</v>
      </c>
      <c r="AM28" s="1">
        <v>1</v>
      </c>
      <c r="AN28" s="1">
        <v>3</v>
      </c>
      <c r="AO28" s="1">
        <v>3</v>
      </c>
      <c r="AP28" s="1">
        <v>2</v>
      </c>
      <c r="AQ28" s="1">
        <v>2</v>
      </c>
      <c r="AR28" s="1">
        <v>1</v>
      </c>
      <c r="AS28" s="1">
        <v>4</v>
      </c>
      <c r="AT28" s="1">
        <v>3</v>
      </c>
      <c r="AU28" s="1">
        <v>2</v>
      </c>
      <c r="AV28" s="1">
        <v>3</v>
      </c>
      <c r="AW28" s="1">
        <v>3</v>
      </c>
      <c r="AX28" s="1">
        <v>4</v>
      </c>
      <c r="AY28" s="1">
        <v>1</v>
      </c>
      <c r="AZ28" s="1">
        <v>2</v>
      </c>
      <c r="BA28" s="1">
        <v>3</v>
      </c>
      <c r="BB28" s="1">
        <v>3</v>
      </c>
      <c r="BC28" s="1">
        <v>4</v>
      </c>
      <c r="BD28" s="1">
        <v>4</v>
      </c>
      <c r="BE28" s="1">
        <v>2</v>
      </c>
      <c r="BF28" s="1">
        <v>3</v>
      </c>
      <c r="BG28" s="1">
        <v>2</v>
      </c>
      <c r="BH28" s="1">
        <v>3</v>
      </c>
    </row>
    <row r="29" spans="1:60" ht="12.75" x14ac:dyDescent="0.2">
      <c r="A29" s="1" t="s">
        <v>87</v>
      </c>
      <c r="B29" s="1" t="s">
        <v>8</v>
      </c>
      <c r="C29" s="1" t="s">
        <v>88</v>
      </c>
      <c r="D29" s="1" t="s">
        <v>24</v>
      </c>
      <c r="E29" s="1" t="s">
        <v>89</v>
      </c>
      <c r="F29" s="1" t="s">
        <v>90</v>
      </c>
      <c r="G29" s="1" t="s">
        <v>13</v>
      </c>
      <c r="H29" s="1">
        <v>2</v>
      </c>
      <c r="I29" s="1">
        <v>2</v>
      </c>
      <c r="J29" s="1">
        <v>4</v>
      </c>
      <c r="K29" s="1">
        <v>3</v>
      </c>
      <c r="L29" s="1">
        <v>3</v>
      </c>
      <c r="M29" s="1">
        <v>3</v>
      </c>
      <c r="N29" s="1">
        <v>3</v>
      </c>
      <c r="O29" s="1">
        <v>3</v>
      </c>
      <c r="P29" s="1">
        <v>4</v>
      </c>
      <c r="Q29" s="1">
        <v>1</v>
      </c>
      <c r="R29" s="1">
        <v>3</v>
      </c>
      <c r="S29" s="1">
        <v>2</v>
      </c>
      <c r="T29" s="1">
        <v>4</v>
      </c>
      <c r="U29" s="1">
        <v>3</v>
      </c>
      <c r="V29" s="1">
        <v>2</v>
      </c>
      <c r="W29" s="1">
        <v>3</v>
      </c>
      <c r="X29" s="1">
        <v>3</v>
      </c>
      <c r="Y29" s="1">
        <v>2</v>
      </c>
      <c r="Z29" s="1">
        <v>2</v>
      </c>
      <c r="AA29" s="1">
        <v>2</v>
      </c>
      <c r="AB29" s="1">
        <v>2</v>
      </c>
      <c r="AC29" s="1">
        <v>1</v>
      </c>
      <c r="AD29" s="1">
        <v>3</v>
      </c>
      <c r="AE29" s="1">
        <v>3</v>
      </c>
      <c r="AF29" s="1">
        <v>2</v>
      </c>
      <c r="AG29" s="1">
        <v>1</v>
      </c>
      <c r="AH29" s="1">
        <v>4</v>
      </c>
      <c r="AI29" s="1">
        <v>1</v>
      </c>
      <c r="AJ29" s="1">
        <v>1</v>
      </c>
      <c r="AK29" s="1">
        <v>2</v>
      </c>
      <c r="AL29" s="1">
        <v>2</v>
      </c>
      <c r="AM29" s="1">
        <v>2</v>
      </c>
      <c r="AN29" s="1">
        <v>3</v>
      </c>
      <c r="AO29" s="1">
        <v>2</v>
      </c>
      <c r="AP29" s="1">
        <v>1</v>
      </c>
      <c r="AQ29" s="1">
        <v>3</v>
      </c>
      <c r="AR29" s="1">
        <v>3</v>
      </c>
      <c r="AS29" s="1">
        <v>2</v>
      </c>
      <c r="AT29" s="1">
        <v>2</v>
      </c>
      <c r="AU29" s="1">
        <v>4</v>
      </c>
      <c r="AV29" s="1">
        <v>2</v>
      </c>
      <c r="AW29" s="1">
        <v>1</v>
      </c>
      <c r="AX29" s="1">
        <v>2</v>
      </c>
      <c r="AY29" s="1">
        <v>1</v>
      </c>
      <c r="AZ29" s="1">
        <v>3</v>
      </c>
      <c r="BA29" s="1">
        <v>3</v>
      </c>
      <c r="BB29" s="1">
        <v>2</v>
      </c>
      <c r="BC29" s="1">
        <v>2</v>
      </c>
      <c r="BD29" s="1">
        <v>4</v>
      </c>
      <c r="BE29" s="1">
        <v>1</v>
      </c>
      <c r="BF29" s="1">
        <v>3</v>
      </c>
      <c r="BG29" s="1">
        <v>2</v>
      </c>
      <c r="BH29" s="1">
        <v>4</v>
      </c>
    </row>
    <row r="30" spans="1:60" ht="12.75" x14ac:dyDescent="0.2">
      <c r="A30" s="1" t="s">
        <v>91</v>
      </c>
      <c r="B30" s="1" t="s">
        <v>8</v>
      </c>
      <c r="C30" s="1" t="s">
        <v>92</v>
      </c>
      <c r="D30" s="1" t="s">
        <v>10</v>
      </c>
      <c r="E30" s="1" t="s">
        <v>93</v>
      </c>
      <c r="F30" s="1" t="s">
        <v>90</v>
      </c>
      <c r="G30" s="1" t="s">
        <v>26</v>
      </c>
      <c r="H30" s="1">
        <v>2</v>
      </c>
      <c r="I30" s="1">
        <v>1</v>
      </c>
      <c r="J30" s="1">
        <v>2</v>
      </c>
      <c r="K30" s="1">
        <v>1</v>
      </c>
      <c r="L30" s="1">
        <v>2</v>
      </c>
      <c r="M30" s="1">
        <v>1</v>
      </c>
      <c r="N30" s="1">
        <v>1</v>
      </c>
      <c r="O30" s="1">
        <v>2</v>
      </c>
      <c r="P30" s="1">
        <v>4</v>
      </c>
      <c r="Q30" s="1">
        <v>4</v>
      </c>
      <c r="R30" s="1">
        <v>3</v>
      </c>
      <c r="S30" s="1">
        <v>4</v>
      </c>
      <c r="T30" s="1">
        <v>2</v>
      </c>
      <c r="U30" s="1">
        <v>1</v>
      </c>
      <c r="V30" s="1">
        <v>3</v>
      </c>
      <c r="W30" s="1">
        <v>3</v>
      </c>
      <c r="X30" s="1">
        <v>2</v>
      </c>
      <c r="Y30" s="1">
        <v>3</v>
      </c>
      <c r="Z30" s="1">
        <v>1</v>
      </c>
      <c r="AA30" s="1">
        <v>2</v>
      </c>
      <c r="AB30" s="1">
        <v>4</v>
      </c>
      <c r="AC30" s="1">
        <v>3</v>
      </c>
      <c r="AD30" s="1">
        <v>4</v>
      </c>
      <c r="AE30" s="1">
        <v>2</v>
      </c>
      <c r="AF30" s="1">
        <v>4</v>
      </c>
      <c r="AG30" s="1">
        <v>1</v>
      </c>
      <c r="AH30" s="1">
        <v>4</v>
      </c>
      <c r="AI30" s="1">
        <v>3</v>
      </c>
      <c r="AJ30" s="1">
        <v>4</v>
      </c>
      <c r="AK30" s="1">
        <v>3</v>
      </c>
      <c r="AL30" s="1">
        <v>4</v>
      </c>
      <c r="AM30" s="1">
        <v>3</v>
      </c>
      <c r="AN30" s="1">
        <v>3</v>
      </c>
      <c r="AO30" s="1">
        <v>3</v>
      </c>
      <c r="AP30" s="1">
        <v>3</v>
      </c>
      <c r="AQ30" s="1">
        <v>2</v>
      </c>
      <c r="AR30" s="1">
        <v>4</v>
      </c>
      <c r="AS30" s="1">
        <v>4</v>
      </c>
      <c r="AT30" s="1">
        <v>2</v>
      </c>
      <c r="AU30" s="1">
        <v>4</v>
      </c>
      <c r="AV30" s="1">
        <v>2</v>
      </c>
      <c r="AW30" s="1">
        <v>4</v>
      </c>
      <c r="AX30" s="1">
        <v>3</v>
      </c>
      <c r="AY30" s="1">
        <v>1</v>
      </c>
      <c r="AZ30" s="1">
        <v>2</v>
      </c>
      <c r="BA30" s="1">
        <v>4</v>
      </c>
      <c r="BB30" s="1">
        <v>2</v>
      </c>
      <c r="BC30" s="1">
        <v>3</v>
      </c>
      <c r="BD30" s="1">
        <v>3</v>
      </c>
      <c r="BE30" s="1">
        <v>4</v>
      </c>
      <c r="BF30" s="1">
        <v>2</v>
      </c>
      <c r="BG30" s="1">
        <v>1</v>
      </c>
      <c r="BH30" s="1">
        <v>2</v>
      </c>
    </row>
    <row r="31" spans="1:60" ht="12.75" x14ac:dyDescent="0.2">
      <c r="A31" s="1" t="s">
        <v>94</v>
      </c>
      <c r="B31" s="1" t="s">
        <v>8</v>
      </c>
      <c r="C31" s="1" t="s">
        <v>95</v>
      </c>
      <c r="D31" s="1" t="s">
        <v>10</v>
      </c>
      <c r="E31" s="1" t="s">
        <v>96</v>
      </c>
      <c r="F31" s="1" t="s">
        <v>53</v>
      </c>
      <c r="G31" s="1" t="s">
        <v>26</v>
      </c>
      <c r="H31" s="1">
        <v>2</v>
      </c>
      <c r="I31" s="1">
        <v>1</v>
      </c>
      <c r="J31" s="1">
        <v>2</v>
      </c>
      <c r="K31" s="1">
        <v>2</v>
      </c>
      <c r="L31" s="1">
        <v>2</v>
      </c>
      <c r="M31" s="1">
        <v>1</v>
      </c>
      <c r="N31" s="1">
        <v>2</v>
      </c>
      <c r="O31" s="1">
        <v>1</v>
      </c>
      <c r="P31" s="1">
        <v>3</v>
      </c>
      <c r="Q31" s="1">
        <v>3</v>
      </c>
      <c r="R31" s="1">
        <v>4</v>
      </c>
      <c r="S31" s="1">
        <v>4</v>
      </c>
      <c r="T31" s="1">
        <v>2</v>
      </c>
      <c r="U31" s="1">
        <v>2</v>
      </c>
      <c r="V31" s="1">
        <v>3</v>
      </c>
      <c r="W31" s="1">
        <v>3</v>
      </c>
      <c r="X31" s="1">
        <v>1</v>
      </c>
      <c r="Y31" s="1">
        <v>4</v>
      </c>
      <c r="Z31" s="1">
        <v>2</v>
      </c>
      <c r="AA31" s="1">
        <v>1</v>
      </c>
      <c r="AB31" s="1">
        <v>3</v>
      </c>
      <c r="AC31" s="1">
        <v>3</v>
      </c>
      <c r="AD31" s="1">
        <v>2</v>
      </c>
      <c r="AE31" s="1">
        <v>4</v>
      </c>
      <c r="AF31" s="1">
        <v>3</v>
      </c>
      <c r="AG31" s="1">
        <v>2</v>
      </c>
      <c r="AH31" s="1">
        <v>4</v>
      </c>
      <c r="AI31" s="1">
        <v>4</v>
      </c>
      <c r="AJ31" s="1">
        <v>4</v>
      </c>
      <c r="AK31" s="1">
        <v>3</v>
      </c>
      <c r="AL31" s="1">
        <v>3</v>
      </c>
      <c r="AM31" s="1">
        <v>4</v>
      </c>
      <c r="AN31" s="1">
        <v>3</v>
      </c>
      <c r="AO31" s="1">
        <v>4</v>
      </c>
      <c r="AP31" s="1">
        <v>2</v>
      </c>
      <c r="AQ31" s="1">
        <v>2</v>
      </c>
      <c r="AR31" s="1">
        <v>4</v>
      </c>
      <c r="AS31" s="1">
        <v>3</v>
      </c>
      <c r="AT31" s="1">
        <v>2</v>
      </c>
      <c r="AU31" s="1">
        <v>2</v>
      </c>
      <c r="AV31" s="1">
        <v>4</v>
      </c>
      <c r="AW31" s="1">
        <v>4</v>
      </c>
      <c r="AX31" s="1">
        <v>3</v>
      </c>
      <c r="AY31" s="1">
        <v>2</v>
      </c>
      <c r="AZ31" s="1">
        <v>1</v>
      </c>
      <c r="BA31" s="1">
        <v>3</v>
      </c>
      <c r="BB31" s="1">
        <v>2</v>
      </c>
      <c r="BC31" s="1">
        <v>2</v>
      </c>
      <c r="BD31" s="1">
        <v>4</v>
      </c>
      <c r="BE31" s="1">
        <v>3</v>
      </c>
      <c r="BF31" s="1">
        <v>2</v>
      </c>
      <c r="BG31" s="1">
        <v>2</v>
      </c>
      <c r="BH31" s="1">
        <v>1</v>
      </c>
    </row>
    <row r="32" spans="1:60" ht="12.75" x14ac:dyDescent="0.2">
      <c r="A32" s="1" t="s">
        <v>97</v>
      </c>
      <c r="B32" s="1" t="s">
        <v>8</v>
      </c>
      <c r="C32" s="1" t="s">
        <v>98</v>
      </c>
      <c r="D32" s="1" t="s">
        <v>24</v>
      </c>
      <c r="E32" s="1" t="s">
        <v>76</v>
      </c>
      <c r="F32" s="1" t="s">
        <v>64</v>
      </c>
      <c r="G32" s="1" t="s">
        <v>26</v>
      </c>
      <c r="H32" s="1">
        <v>4</v>
      </c>
      <c r="I32" s="1">
        <v>4</v>
      </c>
      <c r="J32" s="1">
        <v>3</v>
      </c>
      <c r="K32" s="1">
        <v>3</v>
      </c>
      <c r="L32" s="1">
        <v>4</v>
      </c>
      <c r="M32" s="1">
        <v>4</v>
      </c>
      <c r="N32" s="1">
        <v>3</v>
      </c>
      <c r="O32" s="1">
        <v>3</v>
      </c>
      <c r="P32" s="1">
        <v>1</v>
      </c>
      <c r="Q32" s="1">
        <v>1</v>
      </c>
      <c r="R32" s="1">
        <v>2</v>
      </c>
      <c r="S32" s="1">
        <v>1</v>
      </c>
      <c r="T32" s="1">
        <v>3</v>
      </c>
      <c r="U32" s="1">
        <v>3</v>
      </c>
      <c r="V32" s="1">
        <v>1</v>
      </c>
      <c r="W32" s="1">
        <v>4</v>
      </c>
      <c r="X32" s="1">
        <v>2</v>
      </c>
      <c r="Y32" s="1">
        <v>4</v>
      </c>
      <c r="Z32" s="1">
        <v>2</v>
      </c>
      <c r="AA32" s="1">
        <v>2</v>
      </c>
      <c r="AB32" s="1">
        <v>4</v>
      </c>
      <c r="AC32" s="1">
        <v>1</v>
      </c>
      <c r="AD32" s="1">
        <v>4</v>
      </c>
      <c r="AE32" s="1">
        <v>3</v>
      </c>
      <c r="AF32" s="1">
        <v>3</v>
      </c>
      <c r="AG32" s="1">
        <v>1</v>
      </c>
      <c r="AH32" s="1">
        <v>4</v>
      </c>
      <c r="AI32" s="1">
        <v>3</v>
      </c>
      <c r="AJ32" s="1">
        <v>4</v>
      </c>
      <c r="AK32" s="1">
        <v>3</v>
      </c>
      <c r="AL32" s="1">
        <v>3</v>
      </c>
      <c r="AM32" s="1">
        <v>3</v>
      </c>
      <c r="AN32" s="1">
        <v>4</v>
      </c>
      <c r="AO32" s="1">
        <v>4</v>
      </c>
      <c r="AP32" s="1">
        <v>2</v>
      </c>
      <c r="AQ32" s="1">
        <v>2</v>
      </c>
      <c r="AR32" s="1">
        <v>3</v>
      </c>
      <c r="AS32" s="1">
        <v>4</v>
      </c>
      <c r="AT32" s="1">
        <v>3</v>
      </c>
      <c r="AU32" s="1">
        <v>3</v>
      </c>
      <c r="AV32" s="1">
        <v>2</v>
      </c>
      <c r="AW32" s="1">
        <v>3</v>
      </c>
      <c r="AX32" s="1">
        <v>1</v>
      </c>
      <c r="AY32" s="1">
        <v>4</v>
      </c>
      <c r="AZ32" s="1">
        <v>3</v>
      </c>
      <c r="BA32" s="1">
        <v>3</v>
      </c>
      <c r="BB32" s="1">
        <v>4</v>
      </c>
      <c r="BC32" s="1">
        <v>3</v>
      </c>
      <c r="BD32" s="1">
        <v>4</v>
      </c>
      <c r="BE32" s="1">
        <v>4</v>
      </c>
      <c r="BF32" s="1">
        <v>3</v>
      </c>
      <c r="BG32" s="1">
        <v>3</v>
      </c>
      <c r="BH32" s="1">
        <v>3</v>
      </c>
    </row>
    <row r="33" spans="1:60" ht="12.75" x14ac:dyDescent="0.2">
      <c r="A33" s="1" t="s">
        <v>99</v>
      </c>
      <c r="B33" s="1" t="s">
        <v>8</v>
      </c>
      <c r="C33" s="1" t="s">
        <v>100</v>
      </c>
      <c r="D33" s="1" t="s">
        <v>24</v>
      </c>
      <c r="E33" s="1" t="s">
        <v>25</v>
      </c>
      <c r="F33" s="1" t="s">
        <v>12</v>
      </c>
      <c r="G33" s="1" t="s">
        <v>21</v>
      </c>
      <c r="H33" s="1">
        <v>2</v>
      </c>
      <c r="I33" s="1">
        <v>2</v>
      </c>
      <c r="J33" s="1">
        <v>3</v>
      </c>
      <c r="K33" s="1">
        <v>2</v>
      </c>
      <c r="L33" s="1">
        <v>3</v>
      </c>
      <c r="M33" s="1">
        <v>3</v>
      </c>
      <c r="N33" s="1">
        <v>2</v>
      </c>
      <c r="O33" s="1">
        <v>2</v>
      </c>
      <c r="P33" s="1">
        <v>2</v>
      </c>
      <c r="Q33" s="1">
        <v>1</v>
      </c>
      <c r="R33" s="1">
        <v>3</v>
      </c>
      <c r="S33" s="1">
        <v>1</v>
      </c>
      <c r="T33" s="1">
        <v>3</v>
      </c>
      <c r="U33" s="1">
        <v>2</v>
      </c>
      <c r="V33" s="1">
        <v>2</v>
      </c>
      <c r="W33" s="1">
        <v>2</v>
      </c>
      <c r="X33" s="1">
        <v>4</v>
      </c>
      <c r="Y33" s="1">
        <v>4</v>
      </c>
      <c r="Z33" s="1">
        <v>3</v>
      </c>
      <c r="AA33" s="1">
        <v>3</v>
      </c>
      <c r="AB33" s="1">
        <v>3</v>
      </c>
      <c r="AC33" s="1">
        <v>3</v>
      </c>
      <c r="AD33" s="1">
        <v>3</v>
      </c>
      <c r="AE33" s="1">
        <v>4</v>
      </c>
      <c r="AF33" s="1">
        <v>4</v>
      </c>
      <c r="AG33" s="1">
        <v>3</v>
      </c>
      <c r="AH33" s="1">
        <v>4</v>
      </c>
      <c r="AI33" s="1">
        <v>3</v>
      </c>
      <c r="AJ33" s="1">
        <v>3</v>
      </c>
      <c r="AK33" s="1">
        <v>2</v>
      </c>
      <c r="AL33" s="1">
        <v>3</v>
      </c>
      <c r="AM33" s="1">
        <v>2</v>
      </c>
      <c r="AN33" s="1">
        <v>3</v>
      </c>
      <c r="AO33" s="1">
        <v>3</v>
      </c>
      <c r="AP33" s="1">
        <v>2</v>
      </c>
      <c r="AQ33" s="1">
        <v>4</v>
      </c>
      <c r="AR33" s="1">
        <v>3</v>
      </c>
      <c r="AS33" s="1">
        <v>3</v>
      </c>
      <c r="AT33" s="1">
        <v>4</v>
      </c>
      <c r="AU33" s="1">
        <v>3</v>
      </c>
      <c r="AV33" s="1">
        <v>3</v>
      </c>
      <c r="AW33" s="1">
        <v>2</v>
      </c>
      <c r="AX33" s="1">
        <v>1</v>
      </c>
      <c r="AY33" s="1">
        <v>3</v>
      </c>
      <c r="AZ33" s="1">
        <v>1</v>
      </c>
      <c r="BA33" s="1">
        <v>2</v>
      </c>
      <c r="BB33" s="1">
        <v>3</v>
      </c>
      <c r="BC33" s="1">
        <v>2</v>
      </c>
      <c r="BD33" s="1">
        <v>1</v>
      </c>
      <c r="BE33" s="1">
        <v>2</v>
      </c>
      <c r="BF33" s="1">
        <v>2</v>
      </c>
      <c r="BG33" s="1">
        <v>2</v>
      </c>
      <c r="BH33" s="1">
        <v>4</v>
      </c>
    </row>
    <row r="34" spans="1:60" ht="12.75" x14ac:dyDescent="0.2">
      <c r="A34" s="1" t="s">
        <v>101</v>
      </c>
      <c r="B34" s="1" t="s">
        <v>8</v>
      </c>
      <c r="C34" s="1" t="s">
        <v>102</v>
      </c>
      <c r="D34" s="1" t="s">
        <v>10</v>
      </c>
      <c r="E34" s="1" t="s">
        <v>103</v>
      </c>
      <c r="F34" s="1" t="s">
        <v>64</v>
      </c>
      <c r="G34" s="1" t="s">
        <v>21</v>
      </c>
      <c r="H34" s="1">
        <v>3</v>
      </c>
      <c r="I34" s="1">
        <v>3</v>
      </c>
      <c r="J34" s="1">
        <v>4</v>
      </c>
      <c r="K34" s="1">
        <v>3</v>
      </c>
      <c r="L34" s="1">
        <v>3</v>
      </c>
      <c r="M34" s="1">
        <v>4</v>
      </c>
      <c r="N34" s="1">
        <v>3</v>
      </c>
      <c r="O34" s="1">
        <v>4</v>
      </c>
      <c r="P34" s="1">
        <v>2</v>
      </c>
      <c r="Q34" s="1">
        <v>3</v>
      </c>
      <c r="R34" s="1">
        <v>3</v>
      </c>
      <c r="S34" s="1">
        <v>1</v>
      </c>
      <c r="T34" s="1">
        <v>4</v>
      </c>
      <c r="U34" s="1">
        <v>3</v>
      </c>
      <c r="V34" s="1">
        <v>2</v>
      </c>
      <c r="W34" s="1">
        <v>3</v>
      </c>
      <c r="X34" s="1">
        <v>3</v>
      </c>
      <c r="Y34" s="1">
        <v>4</v>
      </c>
      <c r="Z34" s="1">
        <v>3</v>
      </c>
      <c r="AA34" s="1">
        <v>2</v>
      </c>
      <c r="AB34" s="1">
        <v>4</v>
      </c>
      <c r="AC34" s="1">
        <v>4</v>
      </c>
      <c r="AD34" s="1">
        <v>3</v>
      </c>
      <c r="AE34" s="1">
        <v>3</v>
      </c>
      <c r="AF34" s="1">
        <v>4</v>
      </c>
      <c r="AG34" s="1">
        <v>3</v>
      </c>
      <c r="AH34" s="1">
        <v>4</v>
      </c>
      <c r="AI34" s="1">
        <v>3</v>
      </c>
      <c r="AJ34" s="1">
        <v>2</v>
      </c>
      <c r="AK34" s="1">
        <v>3</v>
      </c>
      <c r="AL34" s="1">
        <v>4</v>
      </c>
      <c r="AM34" s="1">
        <v>4</v>
      </c>
      <c r="AN34" s="1">
        <v>3</v>
      </c>
      <c r="AO34" s="1">
        <v>3</v>
      </c>
      <c r="AP34" s="1">
        <v>4</v>
      </c>
      <c r="AQ34" s="1">
        <v>1</v>
      </c>
      <c r="AR34" s="1">
        <v>3</v>
      </c>
      <c r="AS34" s="1">
        <v>4</v>
      </c>
      <c r="AT34" s="1">
        <v>3</v>
      </c>
      <c r="AU34" s="1">
        <v>2</v>
      </c>
      <c r="AV34" s="1">
        <v>2</v>
      </c>
      <c r="AW34" s="1">
        <v>3</v>
      </c>
      <c r="AX34" s="1">
        <v>4</v>
      </c>
      <c r="AY34" s="1">
        <v>4</v>
      </c>
      <c r="AZ34" s="1">
        <v>3</v>
      </c>
      <c r="BA34" s="1">
        <v>2</v>
      </c>
      <c r="BB34" s="1">
        <v>2</v>
      </c>
      <c r="BC34" s="1">
        <v>1</v>
      </c>
      <c r="BD34" s="1">
        <v>3</v>
      </c>
      <c r="BE34" s="1">
        <v>4</v>
      </c>
      <c r="BF34" s="1">
        <v>3</v>
      </c>
      <c r="BG34" s="1">
        <v>3</v>
      </c>
      <c r="BH34" s="1">
        <v>3</v>
      </c>
    </row>
    <row r="35" spans="1:60" ht="12.75" x14ac:dyDescent="0.2">
      <c r="A35" s="1" t="s">
        <v>104</v>
      </c>
      <c r="B35" s="1" t="s">
        <v>8</v>
      </c>
      <c r="C35" s="1" t="s">
        <v>105</v>
      </c>
      <c r="D35" s="1" t="s">
        <v>24</v>
      </c>
      <c r="E35" s="1" t="s">
        <v>25</v>
      </c>
      <c r="F35" s="1" t="s">
        <v>12</v>
      </c>
      <c r="G35" s="1" t="s">
        <v>13</v>
      </c>
      <c r="H35" s="1">
        <v>3</v>
      </c>
      <c r="I35" s="1">
        <v>4</v>
      </c>
      <c r="J35" s="1">
        <v>4</v>
      </c>
      <c r="K35" s="1">
        <v>4</v>
      </c>
      <c r="L35" s="1">
        <v>3</v>
      </c>
      <c r="M35" s="1">
        <v>4</v>
      </c>
      <c r="N35" s="1">
        <v>3</v>
      </c>
      <c r="O35" s="1">
        <v>2</v>
      </c>
      <c r="P35" s="1">
        <v>2</v>
      </c>
      <c r="Q35" s="1">
        <v>3</v>
      </c>
      <c r="R35" s="1">
        <v>3</v>
      </c>
      <c r="S35" s="1">
        <v>2</v>
      </c>
      <c r="T35" s="1">
        <v>4</v>
      </c>
      <c r="U35" s="1">
        <v>4</v>
      </c>
      <c r="V35" s="1">
        <v>2</v>
      </c>
      <c r="W35" s="1">
        <v>3</v>
      </c>
      <c r="X35" s="1">
        <v>3</v>
      </c>
      <c r="Y35" s="1">
        <v>4</v>
      </c>
      <c r="Z35" s="1">
        <v>2</v>
      </c>
      <c r="AA35" s="1">
        <v>2</v>
      </c>
      <c r="AB35" s="1">
        <v>3</v>
      </c>
      <c r="AC35" s="1">
        <v>2</v>
      </c>
      <c r="AD35" s="1">
        <v>3</v>
      </c>
      <c r="AE35" s="1">
        <v>3</v>
      </c>
      <c r="AF35" s="1">
        <v>3</v>
      </c>
      <c r="AG35" s="1">
        <v>3</v>
      </c>
      <c r="AH35" s="1">
        <v>4</v>
      </c>
      <c r="AI35" s="1">
        <v>3</v>
      </c>
      <c r="AJ35" s="1">
        <v>3</v>
      </c>
      <c r="AK35" s="1">
        <v>4</v>
      </c>
      <c r="AL35" s="1">
        <v>2</v>
      </c>
      <c r="AM35" s="1">
        <v>3</v>
      </c>
      <c r="AN35" s="1">
        <v>4</v>
      </c>
      <c r="AO35" s="1">
        <v>2</v>
      </c>
      <c r="AP35" s="1">
        <v>2</v>
      </c>
      <c r="AQ35" s="1">
        <v>3</v>
      </c>
      <c r="AR35" s="1">
        <v>3</v>
      </c>
      <c r="AS35" s="1">
        <v>3</v>
      </c>
      <c r="AT35" s="1">
        <v>3</v>
      </c>
      <c r="AU35" s="1">
        <v>3</v>
      </c>
      <c r="AV35" s="1">
        <v>1</v>
      </c>
      <c r="AW35" s="1">
        <v>3</v>
      </c>
      <c r="AX35" s="1">
        <v>3</v>
      </c>
      <c r="AY35" s="1">
        <v>4</v>
      </c>
      <c r="AZ35" s="1">
        <v>4</v>
      </c>
      <c r="BA35" s="1">
        <v>3</v>
      </c>
      <c r="BB35" s="1">
        <v>3</v>
      </c>
      <c r="BC35" s="1">
        <v>3</v>
      </c>
      <c r="BD35" s="1">
        <v>2</v>
      </c>
      <c r="BE35" s="1">
        <v>3</v>
      </c>
      <c r="BF35" s="1">
        <v>3</v>
      </c>
      <c r="BG35" s="1">
        <v>3</v>
      </c>
      <c r="BH35" s="1">
        <v>3</v>
      </c>
    </row>
    <row r="36" spans="1:60" ht="12.75" x14ac:dyDescent="0.2">
      <c r="A36" s="1" t="s">
        <v>106</v>
      </c>
      <c r="B36" s="1" t="s">
        <v>8</v>
      </c>
      <c r="C36" s="1" t="s">
        <v>107</v>
      </c>
      <c r="D36" s="1" t="s">
        <v>24</v>
      </c>
      <c r="E36" s="1" t="s">
        <v>103</v>
      </c>
      <c r="F36" s="1" t="s">
        <v>53</v>
      </c>
      <c r="G36" s="1" t="s">
        <v>21</v>
      </c>
      <c r="H36" s="1">
        <v>4</v>
      </c>
      <c r="I36" s="1">
        <v>3</v>
      </c>
      <c r="J36" s="1">
        <v>3</v>
      </c>
      <c r="K36" s="1">
        <v>4</v>
      </c>
      <c r="L36" s="1">
        <v>3</v>
      </c>
      <c r="M36" s="1">
        <v>3</v>
      </c>
      <c r="N36" s="1">
        <v>4</v>
      </c>
      <c r="O36" s="1">
        <v>3</v>
      </c>
      <c r="P36" s="1">
        <v>3</v>
      </c>
      <c r="Q36" s="1">
        <v>4</v>
      </c>
      <c r="R36" s="1">
        <v>4</v>
      </c>
      <c r="S36" s="1">
        <v>2</v>
      </c>
      <c r="T36" s="1">
        <v>3</v>
      </c>
      <c r="U36" s="1">
        <v>4</v>
      </c>
      <c r="V36" s="1">
        <v>2</v>
      </c>
      <c r="W36" s="1">
        <v>3</v>
      </c>
      <c r="X36" s="1">
        <v>2</v>
      </c>
      <c r="Y36" s="1">
        <v>4</v>
      </c>
      <c r="Z36" s="1">
        <v>2</v>
      </c>
      <c r="AA36" s="1">
        <v>2</v>
      </c>
      <c r="AB36" s="1">
        <v>3</v>
      </c>
      <c r="AC36" s="1">
        <v>2</v>
      </c>
      <c r="AD36" s="1">
        <v>3</v>
      </c>
      <c r="AE36" s="1">
        <v>4</v>
      </c>
      <c r="AF36" s="1">
        <v>4</v>
      </c>
      <c r="AG36" s="1">
        <v>2</v>
      </c>
      <c r="AH36" s="1">
        <v>4</v>
      </c>
      <c r="AI36" s="1">
        <v>3</v>
      </c>
      <c r="AJ36" s="1">
        <v>3</v>
      </c>
      <c r="AK36" s="1">
        <v>3</v>
      </c>
      <c r="AL36" s="1">
        <v>4</v>
      </c>
      <c r="AM36" s="1">
        <v>3</v>
      </c>
      <c r="AN36" s="1">
        <v>3</v>
      </c>
      <c r="AO36" s="1">
        <v>3</v>
      </c>
      <c r="AP36" s="1">
        <v>3</v>
      </c>
      <c r="AQ36" s="1">
        <v>4</v>
      </c>
      <c r="AR36" s="1">
        <v>3</v>
      </c>
      <c r="AS36" s="1">
        <v>3</v>
      </c>
      <c r="AT36" s="1">
        <v>3</v>
      </c>
      <c r="AU36" s="1">
        <v>3</v>
      </c>
      <c r="AV36" s="1">
        <v>2</v>
      </c>
      <c r="AW36" s="1">
        <v>3</v>
      </c>
      <c r="AX36" s="1">
        <v>4</v>
      </c>
      <c r="AY36" s="1">
        <v>3</v>
      </c>
      <c r="AZ36" s="1">
        <v>2</v>
      </c>
      <c r="BA36" s="1">
        <v>3</v>
      </c>
      <c r="BB36" s="1">
        <v>4</v>
      </c>
      <c r="BC36" s="1">
        <v>3</v>
      </c>
      <c r="BD36" s="1">
        <v>3</v>
      </c>
      <c r="BE36" s="1">
        <v>3</v>
      </c>
      <c r="BF36" s="1">
        <v>2</v>
      </c>
      <c r="BG36" s="1">
        <v>1</v>
      </c>
      <c r="BH36" s="1">
        <v>2</v>
      </c>
    </row>
    <row r="37" spans="1:60" ht="12.75" x14ac:dyDescent="0.2">
      <c r="A37" s="1" t="s">
        <v>108</v>
      </c>
      <c r="B37" s="1" t="s">
        <v>8</v>
      </c>
      <c r="C37" s="1" t="s">
        <v>109</v>
      </c>
      <c r="D37" s="1" t="s">
        <v>10</v>
      </c>
      <c r="E37" s="1" t="s">
        <v>110</v>
      </c>
      <c r="F37" s="1" t="s">
        <v>90</v>
      </c>
      <c r="G37" s="1" t="s">
        <v>26</v>
      </c>
      <c r="H37" s="1">
        <v>3</v>
      </c>
      <c r="I37" s="1">
        <v>4</v>
      </c>
      <c r="J37" s="1">
        <v>4</v>
      </c>
      <c r="K37" s="1">
        <v>4</v>
      </c>
      <c r="L37" s="1">
        <v>4</v>
      </c>
      <c r="M37" s="1">
        <v>3</v>
      </c>
      <c r="N37" s="1">
        <v>4</v>
      </c>
      <c r="O37" s="1">
        <v>3</v>
      </c>
      <c r="P37" s="1">
        <v>3</v>
      </c>
      <c r="Q37" s="1">
        <v>2</v>
      </c>
      <c r="R37" s="1">
        <v>4</v>
      </c>
      <c r="S37" s="1">
        <v>1</v>
      </c>
      <c r="T37" s="1">
        <v>4</v>
      </c>
      <c r="U37" s="1">
        <v>4</v>
      </c>
      <c r="V37" s="1">
        <v>1</v>
      </c>
      <c r="W37" s="1">
        <v>4</v>
      </c>
      <c r="X37" s="1">
        <v>3</v>
      </c>
      <c r="Y37" s="1">
        <v>4</v>
      </c>
      <c r="Z37" s="1">
        <v>3</v>
      </c>
      <c r="AA37" s="1">
        <v>3</v>
      </c>
      <c r="AB37" s="1">
        <v>3</v>
      </c>
      <c r="AC37" s="1">
        <v>3</v>
      </c>
      <c r="AD37" s="1">
        <v>4</v>
      </c>
      <c r="AE37" s="1">
        <v>2</v>
      </c>
      <c r="AF37" s="1">
        <v>4</v>
      </c>
      <c r="AG37" s="1">
        <v>3</v>
      </c>
      <c r="AH37" s="1">
        <v>3</v>
      </c>
      <c r="AI37" s="1">
        <v>3</v>
      </c>
      <c r="AJ37" s="1">
        <v>4</v>
      </c>
      <c r="AK37" s="1">
        <v>3</v>
      </c>
      <c r="AL37" s="1">
        <v>4</v>
      </c>
      <c r="AM37" s="1">
        <v>4</v>
      </c>
      <c r="AN37" s="1">
        <v>3</v>
      </c>
      <c r="AO37" s="1">
        <v>2</v>
      </c>
      <c r="AP37" s="1">
        <v>2</v>
      </c>
      <c r="AQ37" s="1">
        <v>4</v>
      </c>
      <c r="AR37" s="1">
        <v>3</v>
      </c>
      <c r="AS37" s="1">
        <v>2</v>
      </c>
      <c r="AT37" s="1">
        <v>4</v>
      </c>
      <c r="AU37" s="1">
        <v>3</v>
      </c>
      <c r="AV37" s="1">
        <v>2</v>
      </c>
      <c r="AW37" s="1">
        <v>3</v>
      </c>
      <c r="AX37" s="1">
        <v>4</v>
      </c>
      <c r="AY37" s="1">
        <v>2</v>
      </c>
      <c r="AZ37" s="1">
        <v>3</v>
      </c>
      <c r="BA37" s="1">
        <v>3</v>
      </c>
      <c r="BB37" s="1">
        <v>4</v>
      </c>
      <c r="BC37" s="1">
        <v>4</v>
      </c>
      <c r="BD37" s="1">
        <v>3</v>
      </c>
      <c r="BE37" s="1">
        <v>2</v>
      </c>
      <c r="BF37" s="1">
        <v>3</v>
      </c>
      <c r="BG37" s="1">
        <v>4</v>
      </c>
      <c r="BH37" s="1">
        <v>3</v>
      </c>
    </row>
    <row r="38" spans="1:60" ht="12.75" x14ac:dyDescent="0.2">
      <c r="A38" s="1" t="s">
        <v>111</v>
      </c>
      <c r="B38" s="1" t="s">
        <v>8</v>
      </c>
      <c r="C38" s="1" t="s">
        <v>112</v>
      </c>
      <c r="D38" s="1" t="s">
        <v>10</v>
      </c>
      <c r="E38" s="1" t="s">
        <v>113</v>
      </c>
      <c r="F38" s="1" t="s">
        <v>47</v>
      </c>
      <c r="G38" s="1" t="s">
        <v>21</v>
      </c>
      <c r="H38" s="1">
        <v>3</v>
      </c>
      <c r="I38" s="1">
        <v>4</v>
      </c>
      <c r="J38" s="1">
        <v>3</v>
      </c>
      <c r="K38" s="1">
        <v>4</v>
      </c>
      <c r="L38" s="1">
        <v>3</v>
      </c>
      <c r="M38" s="1">
        <v>3</v>
      </c>
      <c r="N38" s="1">
        <v>4</v>
      </c>
      <c r="O38" s="1">
        <v>3</v>
      </c>
      <c r="P38" s="1">
        <v>4</v>
      </c>
      <c r="Q38" s="1">
        <v>3</v>
      </c>
      <c r="R38" s="1">
        <v>4</v>
      </c>
      <c r="S38" s="1">
        <v>2</v>
      </c>
      <c r="T38" s="1">
        <v>3</v>
      </c>
      <c r="U38" s="1">
        <v>4</v>
      </c>
      <c r="V38" s="1">
        <v>1</v>
      </c>
      <c r="W38" s="1">
        <v>3</v>
      </c>
      <c r="X38" s="1">
        <v>4</v>
      </c>
      <c r="Y38" s="1">
        <v>3</v>
      </c>
      <c r="Z38" s="1">
        <v>4</v>
      </c>
      <c r="AA38" s="1">
        <v>3</v>
      </c>
      <c r="AB38" s="1">
        <v>3</v>
      </c>
      <c r="AC38" s="1">
        <v>3</v>
      </c>
      <c r="AD38" s="1">
        <v>4</v>
      </c>
      <c r="AE38" s="1">
        <v>2</v>
      </c>
      <c r="AF38" s="1">
        <v>3</v>
      </c>
      <c r="AG38" s="1">
        <v>3</v>
      </c>
      <c r="AH38" s="1">
        <v>3</v>
      </c>
      <c r="AI38" s="1">
        <v>4</v>
      </c>
      <c r="AJ38" s="1">
        <v>3</v>
      </c>
      <c r="AK38" s="1">
        <v>3</v>
      </c>
      <c r="AL38" s="1">
        <v>4</v>
      </c>
      <c r="AM38" s="1">
        <v>3</v>
      </c>
      <c r="AN38" s="1">
        <v>3</v>
      </c>
      <c r="AO38" s="1">
        <v>3</v>
      </c>
      <c r="AP38" s="1">
        <v>4</v>
      </c>
      <c r="AQ38" s="1">
        <v>3</v>
      </c>
      <c r="AR38" s="1">
        <v>3</v>
      </c>
      <c r="AS38" s="1">
        <v>4</v>
      </c>
      <c r="AT38" s="1">
        <v>3</v>
      </c>
      <c r="AU38" s="1">
        <v>3</v>
      </c>
      <c r="AV38" s="1">
        <v>3</v>
      </c>
      <c r="AW38" s="1">
        <v>4</v>
      </c>
      <c r="AX38" s="1">
        <v>3</v>
      </c>
      <c r="AY38" s="1">
        <v>3</v>
      </c>
      <c r="AZ38" s="1">
        <v>1</v>
      </c>
      <c r="BA38" s="1">
        <v>2</v>
      </c>
      <c r="BB38" s="1">
        <v>2</v>
      </c>
      <c r="BC38" s="1">
        <v>3</v>
      </c>
      <c r="BD38" s="1">
        <v>3</v>
      </c>
      <c r="BE38" s="1">
        <v>3</v>
      </c>
      <c r="BF38" s="1">
        <v>3</v>
      </c>
      <c r="BG38" s="1">
        <v>3</v>
      </c>
      <c r="BH38" s="1">
        <v>3</v>
      </c>
    </row>
    <row r="39" spans="1:60" ht="12.75" x14ac:dyDescent="0.2">
      <c r="A39" s="1" t="s">
        <v>114</v>
      </c>
      <c r="B39" s="1" t="s">
        <v>8</v>
      </c>
      <c r="C39" s="1" t="s">
        <v>115</v>
      </c>
      <c r="D39" s="1" t="s">
        <v>24</v>
      </c>
      <c r="E39" s="1" t="s">
        <v>11</v>
      </c>
      <c r="F39" s="1" t="s">
        <v>12</v>
      </c>
      <c r="G39" s="1" t="s">
        <v>21</v>
      </c>
      <c r="H39" s="1">
        <v>4</v>
      </c>
      <c r="I39" s="1">
        <v>3</v>
      </c>
      <c r="J39" s="1">
        <v>2</v>
      </c>
      <c r="K39" s="1">
        <v>4</v>
      </c>
      <c r="L39" s="1">
        <v>3</v>
      </c>
      <c r="M39" s="1">
        <v>3</v>
      </c>
      <c r="N39" s="1">
        <v>4</v>
      </c>
      <c r="O39" s="1">
        <v>3</v>
      </c>
      <c r="P39" s="1">
        <v>1</v>
      </c>
      <c r="Q39" s="1">
        <v>3</v>
      </c>
      <c r="R39" s="1">
        <v>3</v>
      </c>
      <c r="S39" s="1">
        <v>4</v>
      </c>
      <c r="T39" s="1">
        <v>2</v>
      </c>
      <c r="U39" s="1">
        <v>4</v>
      </c>
      <c r="V39" s="1">
        <v>4</v>
      </c>
      <c r="W39" s="1">
        <v>3</v>
      </c>
      <c r="X39" s="1">
        <v>2</v>
      </c>
      <c r="Y39" s="1">
        <v>4</v>
      </c>
      <c r="Z39" s="1">
        <v>2</v>
      </c>
      <c r="AA39" s="1">
        <v>1</v>
      </c>
      <c r="AB39" s="1">
        <v>3</v>
      </c>
      <c r="AC39" s="1">
        <v>3</v>
      </c>
      <c r="AD39" s="1">
        <v>4</v>
      </c>
      <c r="AE39" s="1">
        <v>3</v>
      </c>
      <c r="AF39" s="1">
        <v>3</v>
      </c>
      <c r="AG39" s="1">
        <v>4</v>
      </c>
      <c r="AH39" s="1">
        <v>3</v>
      </c>
      <c r="AI39" s="1">
        <v>4</v>
      </c>
      <c r="AJ39" s="1">
        <v>2</v>
      </c>
      <c r="AK39" s="1">
        <v>4</v>
      </c>
      <c r="AL39" s="1">
        <v>3</v>
      </c>
      <c r="AM39" s="1">
        <v>3</v>
      </c>
      <c r="AN39" s="1">
        <v>4</v>
      </c>
      <c r="AO39" s="1">
        <v>3</v>
      </c>
      <c r="AP39" s="1">
        <v>4</v>
      </c>
      <c r="AQ39" s="1">
        <v>2</v>
      </c>
      <c r="AR39" s="1">
        <v>3</v>
      </c>
      <c r="AS39" s="1">
        <v>3</v>
      </c>
      <c r="AT39" s="1">
        <v>1</v>
      </c>
      <c r="AU39" s="1">
        <v>2</v>
      </c>
      <c r="AV39" s="1">
        <v>1</v>
      </c>
      <c r="AW39" s="1">
        <v>3</v>
      </c>
      <c r="AX39" s="1">
        <v>3</v>
      </c>
      <c r="AY39" s="1">
        <v>4</v>
      </c>
      <c r="AZ39" s="1">
        <v>2</v>
      </c>
      <c r="BA39" s="1">
        <v>3</v>
      </c>
      <c r="BB39" s="1">
        <v>3</v>
      </c>
      <c r="BC39" s="1">
        <v>4</v>
      </c>
      <c r="BD39" s="1">
        <v>3</v>
      </c>
      <c r="BE39" s="1">
        <v>4</v>
      </c>
      <c r="BF39" s="1">
        <v>4</v>
      </c>
      <c r="BG39" s="1">
        <v>2</v>
      </c>
      <c r="BH39" s="1">
        <v>3</v>
      </c>
    </row>
    <row r="40" spans="1:60" ht="12.75" x14ac:dyDescent="0.2">
      <c r="A40" s="1" t="s">
        <v>116</v>
      </c>
      <c r="B40" s="1" t="s">
        <v>8</v>
      </c>
      <c r="C40" s="1" t="s">
        <v>117</v>
      </c>
      <c r="D40" s="1" t="s">
        <v>24</v>
      </c>
      <c r="E40" s="1" t="s">
        <v>110</v>
      </c>
      <c r="F40" s="1" t="s">
        <v>17</v>
      </c>
      <c r="G40" s="1" t="s">
        <v>26</v>
      </c>
      <c r="H40" s="1">
        <v>1</v>
      </c>
      <c r="I40" s="1">
        <v>1</v>
      </c>
      <c r="J40" s="1">
        <v>2</v>
      </c>
      <c r="K40" s="1">
        <v>1</v>
      </c>
      <c r="L40" s="1">
        <v>1</v>
      </c>
      <c r="M40" s="1">
        <v>2</v>
      </c>
      <c r="N40" s="1">
        <v>3</v>
      </c>
      <c r="O40" s="1">
        <v>4</v>
      </c>
      <c r="P40" s="1">
        <v>4</v>
      </c>
      <c r="Q40" s="1">
        <v>2</v>
      </c>
      <c r="R40" s="1">
        <v>1</v>
      </c>
      <c r="S40" s="1">
        <v>3</v>
      </c>
      <c r="T40" s="1">
        <v>2</v>
      </c>
      <c r="U40" s="1">
        <v>1</v>
      </c>
      <c r="V40" s="1">
        <v>3</v>
      </c>
      <c r="W40" s="1">
        <v>4</v>
      </c>
      <c r="X40" s="1">
        <v>2</v>
      </c>
      <c r="Y40" s="1">
        <v>3</v>
      </c>
      <c r="Z40" s="1">
        <v>1</v>
      </c>
      <c r="AA40" s="1">
        <v>2</v>
      </c>
      <c r="AB40" s="1">
        <v>4</v>
      </c>
      <c r="AC40" s="1">
        <v>3</v>
      </c>
      <c r="AD40" s="1">
        <v>3</v>
      </c>
      <c r="AE40" s="1">
        <v>4</v>
      </c>
      <c r="AF40" s="1">
        <v>3</v>
      </c>
      <c r="AG40" s="1">
        <v>3</v>
      </c>
      <c r="AH40" s="1">
        <v>4</v>
      </c>
      <c r="AI40" s="1">
        <v>3</v>
      </c>
      <c r="AJ40" s="1">
        <v>3</v>
      </c>
      <c r="AK40" s="1">
        <v>4</v>
      </c>
      <c r="AL40" s="1">
        <v>3</v>
      </c>
      <c r="AM40" s="1">
        <v>3</v>
      </c>
      <c r="AN40" s="1">
        <v>4</v>
      </c>
      <c r="AO40" s="1">
        <v>3</v>
      </c>
      <c r="AP40" s="1">
        <v>4</v>
      </c>
      <c r="AQ40" s="1">
        <v>2</v>
      </c>
      <c r="AR40" s="1">
        <v>3</v>
      </c>
      <c r="AS40" s="1">
        <v>3</v>
      </c>
      <c r="AT40" s="1">
        <v>1</v>
      </c>
      <c r="AU40" s="1">
        <v>2</v>
      </c>
      <c r="AV40" s="1">
        <v>3</v>
      </c>
      <c r="AW40" s="1">
        <v>4</v>
      </c>
      <c r="AX40" s="1">
        <v>4</v>
      </c>
      <c r="AY40" s="1">
        <v>2</v>
      </c>
      <c r="AZ40" s="1">
        <v>1</v>
      </c>
      <c r="BA40" s="1">
        <v>3</v>
      </c>
      <c r="BB40" s="1">
        <v>2</v>
      </c>
      <c r="BC40" s="1">
        <v>4</v>
      </c>
      <c r="BD40" s="1">
        <v>3</v>
      </c>
      <c r="BE40" s="1">
        <v>3</v>
      </c>
      <c r="BF40" s="1">
        <v>1</v>
      </c>
      <c r="BG40" s="1">
        <v>3</v>
      </c>
      <c r="BH40" s="1">
        <v>2</v>
      </c>
    </row>
    <row r="41" spans="1:60" ht="12.75" x14ac:dyDescent="0.2">
      <c r="A41" s="1" t="s">
        <v>118</v>
      </c>
      <c r="B41" s="1" t="s">
        <v>8</v>
      </c>
      <c r="C41" s="1" t="s">
        <v>119</v>
      </c>
      <c r="D41" s="1" t="s">
        <v>10</v>
      </c>
      <c r="E41" s="1" t="s">
        <v>120</v>
      </c>
      <c r="F41" s="1" t="s">
        <v>53</v>
      </c>
      <c r="G41" s="1" t="s">
        <v>26</v>
      </c>
      <c r="H41" s="1">
        <v>2</v>
      </c>
      <c r="I41" s="1">
        <v>1</v>
      </c>
      <c r="J41" s="1">
        <v>2</v>
      </c>
      <c r="K41" s="1">
        <v>2</v>
      </c>
      <c r="L41" s="1">
        <v>1</v>
      </c>
      <c r="M41" s="1">
        <v>2</v>
      </c>
      <c r="N41" s="1">
        <v>3</v>
      </c>
      <c r="O41" s="1">
        <v>2</v>
      </c>
      <c r="P41" s="1">
        <v>4</v>
      </c>
      <c r="Q41" s="1">
        <v>3</v>
      </c>
      <c r="R41" s="1">
        <v>2</v>
      </c>
      <c r="S41" s="1">
        <v>3</v>
      </c>
      <c r="T41" s="1">
        <v>2</v>
      </c>
      <c r="U41" s="1">
        <v>2</v>
      </c>
      <c r="V41" s="1">
        <v>3</v>
      </c>
      <c r="W41" s="1">
        <v>3</v>
      </c>
      <c r="X41" s="1">
        <v>1</v>
      </c>
      <c r="Y41" s="1">
        <v>3</v>
      </c>
      <c r="Z41" s="1">
        <v>2</v>
      </c>
      <c r="AA41" s="1">
        <v>1</v>
      </c>
      <c r="AB41" s="1">
        <v>3</v>
      </c>
      <c r="AC41" s="1">
        <v>2</v>
      </c>
      <c r="AD41" s="1">
        <v>3</v>
      </c>
      <c r="AE41" s="1">
        <v>4</v>
      </c>
      <c r="AF41" s="1">
        <v>4</v>
      </c>
      <c r="AG41" s="1">
        <v>3</v>
      </c>
      <c r="AH41" s="1">
        <v>4</v>
      </c>
      <c r="AI41" s="1">
        <v>4</v>
      </c>
      <c r="AJ41" s="1">
        <v>3</v>
      </c>
      <c r="AK41" s="1">
        <v>4</v>
      </c>
      <c r="AL41" s="1">
        <v>4</v>
      </c>
      <c r="AM41" s="1">
        <v>3</v>
      </c>
      <c r="AN41" s="1">
        <v>4</v>
      </c>
      <c r="AO41" s="1">
        <v>3</v>
      </c>
      <c r="AP41" s="1">
        <v>3</v>
      </c>
      <c r="AQ41" s="1">
        <v>4</v>
      </c>
      <c r="AR41" s="1">
        <v>2</v>
      </c>
      <c r="AS41" s="1">
        <v>4</v>
      </c>
      <c r="AT41" s="1">
        <v>2</v>
      </c>
      <c r="AU41" s="1">
        <v>1</v>
      </c>
      <c r="AV41" s="1">
        <v>3</v>
      </c>
      <c r="AW41" s="1">
        <v>3</v>
      </c>
      <c r="AX41" s="1">
        <v>4</v>
      </c>
      <c r="AY41" s="1">
        <v>2</v>
      </c>
      <c r="AZ41" s="1">
        <v>2</v>
      </c>
      <c r="BA41" s="1">
        <v>4</v>
      </c>
      <c r="BB41" s="1">
        <v>2</v>
      </c>
      <c r="BC41" s="1">
        <v>3</v>
      </c>
      <c r="BD41" s="1">
        <v>4</v>
      </c>
      <c r="BE41" s="1">
        <v>3</v>
      </c>
      <c r="BF41" s="1">
        <v>2</v>
      </c>
      <c r="BG41" s="1">
        <v>2</v>
      </c>
      <c r="BH41" s="1">
        <v>1</v>
      </c>
    </row>
    <row r="42" spans="1:60" ht="12.75" x14ac:dyDescent="0.2">
      <c r="A42" s="1" t="s">
        <v>121</v>
      </c>
      <c r="B42" s="1" t="s">
        <v>8</v>
      </c>
      <c r="C42" s="1" t="s">
        <v>122</v>
      </c>
      <c r="D42" s="1" t="s">
        <v>24</v>
      </c>
      <c r="E42" s="1" t="s">
        <v>123</v>
      </c>
      <c r="F42" s="1" t="s">
        <v>61</v>
      </c>
      <c r="G42" s="1" t="s">
        <v>21</v>
      </c>
      <c r="H42" s="1">
        <v>2</v>
      </c>
      <c r="I42" s="1">
        <v>1</v>
      </c>
      <c r="J42" s="1">
        <v>2</v>
      </c>
      <c r="K42" s="1">
        <v>2</v>
      </c>
      <c r="L42" s="1">
        <v>1</v>
      </c>
      <c r="M42" s="1">
        <v>2</v>
      </c>
      <c r="N42" s="1">
        <v>3</v>
      </c>
      <c r="O42" s="1">
        <v>2</v>
      </c>
      <c r="P42" s="1">
        <v>4</v>
      </c>
      <c r="Q42" s="1">
        <v>3</v>
      </c>
      <c r="R42" s="1">
        <v>2</v>
      </c>
      <c r="S42" s="1">
        <v>2</v>
      </c>
      <c r="T42" s="1">
        <v>2</v>
      </c>
      <c r="U42" s="1">
        <v>2</v>
      </c>
      <c r="V42" s="1">
        <v>4</v>
      </c>
      <c r="W42" s="1">
        <v>3</v>
      </c>
      <c r="X42" s="1">
        <v>2</v>
      </c>
      <c r="Y42" s="1">
        <v>4</v>
      </c>
      <c r="Z42" s="1">
        <v>2</v>
      </c>
      <c r="AA42" s="1">
        <v>1</v>
      </c>
      <c r="AB42" s="1">
        <v>3</v>
      </c>
      <c r="AC42" s="1">
        <v>3</v>
      </c>
      <c r="AD42" s="1">
        <v>4</v>
      </c>
      <c r="AE42" s="1">
        <v>3</v>
      </c>
      <c r="AF42" s="1">
        <v>3</v>
      </c>
      <c r="AG42" s="1">
        <v>4</v>
      </c>
      <c r="AH42" s="1">
        <v>3</v>
      </c>
      <c r="AI42" s="1">
        <v>4</v>
      </c>
      <c r="AJ42" s="1">
        <v>4</v>
      </c>
      <c r="AK42" s="1">
        <v>3</v>
      </c>
      <c r="AL42" s="1">
        <v>1</v>
      </c>
      <c r="AM42" s="1">
        <v>3</v>
      </c>
      <c r="AN42" s="1">
        <v>4</v>
      </c>
      <c r="AO42" s="1">
        <v>4</v>
      </c>
      <c r="AP42" s="1">
        <v>3</v>
      </c>
      <c r="AQ42" s="1">
        <v>1</v>
      </c>
      <c r="AR42" s="1">
        <v>3</v>
      </c>
      <c r="AS42" s="1">
        <v>4</v>
      </c>
      <c r="AT42" s="1">
        <v>2</v>
      </c>
      <c r="AU42" s="1">
        <v>1</v>
      </c>
      <c r="AV42" s="1">
        <v>3</v>
      </c>
      <c r="AW42" s="1">
        <v>4</v>
      </c>
      <c r="AX42" s="1">
        <v>3</v>
      </c>
      <c r="AY42" s="1">
        <v>1</v>
      </c>
      <c r="AZ42" s="1">
        <v>2</v>
      </c>
      <c r="BA42" s="1">
        <v>2</v>
      </c>
      <c r="BB42" s="1">
        <v>1</v>
      </c>
      <c r="BC42" s="1">
        <v>3</v>
      </c>
      <c r="BD42" s="1">
        <v>4</v>
      </c>
      <c r="BE42" s="1">
        <v>4</v>
      </c>
      <c r="BF42" s="1">
        <v>2</v>
      </c>
      <c r="BG42" s="1">
        <v>2</v>
      </c>
      <c r="BH42" s="1">
        <v>1</v>
      </c>
    </row>
    <row r="43" spans="1:60" ht="12.75" x14ac:dyDescent="0.2">
      <c r="A43" s="1" t="s">
        <v>124</v>
      </c>
      <c r="B43" s="1" t="s">
        <v>8</v>
      </c>
      <c r="C43" s="1" t="s">
        <v>125</v>
      </c>
      <c r="D43" s="1" t="s">
        <v>10</v>
      </c>
      <c r="E43" s="1" t="s">
        <v>113</v>
      </c>
      <c r="F43" s="1" t="s">
        <v>64</v>
      </c>
      <c r="G43" s="1" t="s">
        <v>21</v>
      </c>
      <c r="H43" s="1">
        <v>1</v>
      </c>
      <c r="I43" s="1">
        <v>1</v>
      </c>
      <c r="J43" s="1">
        <v>2</v>
      </c>
      <c r="K43" s="1">
        <v>1</v>
      </c>
      <c r="L43" s="1">
        <v>2</v>
      </c>
      <c r="M43" s="1">
        <v>2</v>
      </c>
      <c r="N43" s="1">
        <v>1</v>
      </c>
      <c r="O43" s="1">
        <v>2</v>
      </c>
      <c r="P43" s="1">
        <v>4</v>
      </c>
      <c r="Q43" s="1">
        <v>3</v>
      </c>
      <c r="R43" s="1">
        <v>1</v>
      </c>
      <c r="S43" s="1">
        <v>2</v>
      </c>
      <c r="T43" s="1">
        <v>2</v>
      </c>
      <c r="U43" s="1">
        <v>1</v>
      </c>
      <c r="V43" s="1">
        <v>3</v>
      </c>
      <c r="W43" s="1">
        <v>4</v>
      </c>
      <c r="X43" s="1">
        <v>2</v>
      </c>
      <c r="Y43" s="1">
        <v>3</v>
      </c>
      <c r="Z43" s="1">
        <v>1</v>
      </c>
      <c r="AA43" s="1">
        <v>2</v>
      </c>
      <c r="AB43" s="1">
        <v>4</v>
      </c>
      <c r="AC43" s="1">
        <v>3</v>
      </c>
      <c r="AD43" s="1">
        <v>3</v>
      </c>
      <c r="AE43" s="1">
        <v>4</v>
      </c>
      <c r="AF43" s="1">
        <v>3</v>
      </c>
      <c r="AG43" s="1">
        <v>4</v>
      </c>
      <c r="AH43" s="1">
        <v>4</v>
      </c>
      <c r="AI43" s="1">
        <v>3</v>
      </c>
      <c r="AJ43" s="1">
        <v>3</v>
      </c>
      <c r="AK43" s="1">
        <v>4</v>
      </c>
      <c r="AL43" s="1">
        <v>3</v>
      </c>
      <c r="AM43" s="1">
        <v>3</v>
      </c>
      <c r="AN43" s="1">
        <v>4</v>
      </c>
      <c r="AO43" s="1">
        <v>3</v>
      </c>
      <c r="AP43" s="1">
        <v>4</v>
      </c>
      <c r="AQ43" s="1">
        <v>2</v>
      </c>
      <c r="AR43" s="1">
        <v>3</v>
      </c>
      <c r="AS43" s="1">
        <v>3</v>
      </c>
      <c r="AT43" s="1">
        <v>1</v>
      </c>
      <c r="AU43" s="1">
        <v>1</v>
      </c>
      <c r="AV43" s="1">
        <v>3</v>
      </c>
      <c r="AW43" s="1">
        <v>4</v>
      </c>
      <c r="AX43" s="1">
        <v>3</v>
      </c>
      <c r="AY43" s="1">
        <v>2</v>
      </c>
      <c r="AZ43" s="1">
        <v>2</v>
      </c>
      <c r="BA43" s="1">
        <v>1</v>
      </c>
      <c r="BB43" s="1">
        <v>2</v>
      </c>
      <c r="BC43" s="1">
        <v>4</v>
      </c>
      <c r="BD43" s="1">
        <v>3</v>
      </c>
      <c r="BE43" s="1">
        <v>4</v>
      </c>
      <c r="BF43" s="1">
        <v>2</v>
      </c>
      <c r="BG43" s="1">
        <v>1</v>
      </c>
      <c r="BH43" s="1">
        <v>2</v>
      </c>
    </row>
    <row r="44" spans="1:60" ht="12.75" x14ac:dyDescent="0.2">
      <c r="A44" s="1" t="s">
        <v>126</v>
      </c>
      <c r="B44" s="1" t="s">
        <v>8</v>
      </c>
      <c r="C44" s="1" t="s">
        <v>127</v>
      </c>
      <c r="D44" s="1" t="s">
        <v>10</v>
      </c>
      <c r="E44" s="1" t="s">
        <v>29</v>
      </c>
      <c r="F44" s="1" t="s">
        <v>12</v>
      </c>
      <c r="G44" s="1" t="s">
        <v>13</v>
      </c>
      <c r="H44" s="1">
        <v>2</v>
      </c>
      <c r="I44" s="1">
        <v>2</v>
      </c>
      <c r="J44" s="1">
        <v>1</v>
      </c>
      <c r="K44" s="1">
        <v>2</v>
      </c>
      <c r="L44" s="1">
        <v>2</v>
      </c>
      <c r="M44" s="1">
        <v>2</v>
      </c>
      <c r="N44" s="1">
        <v>3</v>
      </c>
      <c r="O44" s="1">
        <v>3</v>
      </c>
      <c r="P44" s="1">
        <v>3</v>
      </c>
      <c r="Q44" s="1">
        <v>2</v>
      </c>
      <c r="R44" s="1">
        <v>1</v>
      </c>
      <c r="S44" s="1">
        <v>2</v>
      </c>
      <c r="T44" s="1">
        <v>1</v>
      </c>
      <c r="U44" s="1">
        <v>2</v>
      </c>
      <c r="V44" s="1">
        <v>3</v>
      </c>
      <c r="W44" s="1">
        <v>4</v>
      </c>
      <c r="X44" s="1">
        <v>3</v>
      </c>
      <c r="Y44" s="1">
        <v>4</v>
      </c>
      <c r="Z44" s="1">
        <v>2</v>
      </c>
      <c r="AA44" s="1">
        <v>2</v>
      </c>
      <c r="AB44" s="1">
        <v>3</v>
      </c>
      <c r="AC44" s="1">
        <v>4</v>
      </c>
      <c r="AD44" s="1">
        <v>4</v>
      </c>
      <c r="AE44" s="1">
        <v>4</v>
      </c>
      <c r="AF44" s="1">
        <v>4</v>
      </c>
      <c r="AG44" s="1">
        <v>3</v>
      </c>
      <c r="AH44" s="1">
        <v>3</v>
      </c>
      <c r="AI44" s="1">
        <v>3</v>
      </c>
      <c r="AJ44" s="1">
        <v>3</v>
      </c>
      <c r="AK44" s="1">
        <v>3</v>
      </c>
      <c r="AL44" s="1">
        <v>2</v>
      </c>
      <c r="AM44" s="1">
        <v>4</v>
      </c>
      <c r="AN44" s="1">
        <v>3</v>
      </c>
      <c r="AO44" s="1">
        <v>4</v>
      </c>
      <c r="AP44" s="1">
        <v>3</v>
      </c>
      <c r="AQ44" s="1">
        <v>1</v>
      </c>
      <c r="AR44" s="1">
        <v>3</v>
      </c>
      <c r="AS44" s="1">
        <v>4</v>
      </c>
      <c r="AT44" s="1">
        <v>3</v>
      </c>
      <c r="AU44" s="1">
        <v>2</v>
      </c>
      <c r="AV44" s="1">
        <v>2</v>
      </c>
      <c r="AW44" s="1">
        <v>3</v>
      </c>
      <c r="AX44" s="1">
        <v>4</v>
      </c>
      <c r="AY44" s="1">
        <v>3</v>
      </c>
      <c r="AZ44" s="1">
        <v>1</v>
      </c>
      <c r="BA44" s="1">
        <v>2</v>
      </c>
      <c r="BB44" s="1">
        <v>2</v>
      </c>
      <c r="BC44" s="1">
        <v>3</v>
      </c>
      <c r="BD44" s="1">
        <v>3</v>
      </c>
      <c r="BE44" s="1">
        <v>3</v>
      </c>
      <c r="BF44" s="1">
        <v>3</v>
      </c>
      <c r="BG44" s="1">
        <v>2</v>
      </c>
      <c r="BH44" s="1">
        <v>3</v>
      </c>
    </row>
    <row r="45" spans="1:60" ht="12.75" x14ac:dyDescent="0.2">
      <c r="A45" s="1" t="s">
        <v>128</v>
      </c>
      <c r="B45" s="1" t="s">
        <v>8</v>
      </c>
      <c r="C45" s="1" t="s">
        <v>129</v>
      </c>
      <c r="D45" s="1" t="s">
        <v>10</v>
      </c>
      <c r="E45" s="1" t="s">
        <v>25</v>
      </c>
      <c r="F45" s="1" t="s">
        <v>12</v>
      </c>
      <c r="G45" s="1" t="s">
        <v>26</v>
      </c>
      <c r="H45" s="1">
        <v>2</v>
      </c>
      <c r="I45" s="1">
        <v>1</v>
      </c>
      <c r="J45" s="1">
        <v>2</v>
      </c>
      <c r="K45" s="1">
        <v>2</v>
      </c>
      <c r="L45" s="1">
        <v>1</v>
      </c>
      <c r="M45" s="1">
        <v>2</v>
      </c>
      <c r="N45" s="1">
        <v>1</v>
      </c>
      <c r="O45" s="1">
        <v>2</v>
      </c>
      <c r="P45" s="1">
        <v>4</v>
      </c>
      <c r="Q45" s="1">
        <v>2</v>
      </c>
      <c r="R45" s="1">
        <v>1</v>
      </c>
      <c r="S45" s="1">
        <v>3</v>
      </c>
      <c r="T45" s="1">
        <v>2</v>
      </c>
      <c r="U45" s="1">
        <v>2</v>
      </c>
      <c r="V45" s="1">
        <v>4</v>
      </c>
      <c r="W45" s="1">
        <v>4</v>
      </c>
      <c r="X45" s="1">
        <v>2</v>
      </c>
      <c r="Y45" s="1">
        <v>3</v>
      </c>
      <c r="Z45" s="1">
        <v>2</v>
      </c>
      <c r="AA45" s="1">
        <v>1</v>
      </c>
      <c r="AB45" s="1">
        <v>3</v>
      </c>
      <c r="AC45" s="1">
        <v>4</v>
      </c>
      <c r="AD45" s="1">
        <v>3</v>
      </c>
      <c r="AE45" s="1">
        <v>3</v>
      </c>
      <c r="AF45" s="1">
        <v>4</v>
      </c>
      <c r="AG45" s="1">
        <v>3</v>
      </c>
      <c r="AH45" s="1">
        <v>4</v>
      </c>
      <c r="AI45" s="1">
        <v>3</v>
      </c>
      <c r="AJ45" s="1">
        <v>3</v>
      </c>
      <c r="AK45" s="1">
        <v>4</v>
      </c>
      <c r="AL45" s="1">
        <v>3</v>
      </c>
      <c r="AM45" s="1">
        <v>4</v>
      </c>
      <c r="AN45" s="1">
        <v>4</v>
      </c>
      <c r="AO45" s="1">
        <v>3</v>
      </c>
      <c r="AP45" s="1">
        <v>4</v>
      </c>
      <c r="AQ45" s="1">
        <v>2</v>
      </c>
      <c r="AR45" s="1">
        <v>4</v>
      </c>
      <c r="AS45" s="1">
        <v>3</v>
      </c>
      <c r="AT45" s="1">
        <v>2</v>
      </c>
      <c r="AU45" s="1">
        <v>1</v>
      </c>
      <c r="AV45" s="1">
        <v>3</v>
      </c>
      <c r="AW45" s="1">
        <v>4</v>
      </c>
      <c r="AX45" s="1">
        <v>3</v>
      </c>
      <c r="AY45" s="1">
        <v>2</v>
      </c>
      <c r="AZ45" s="1">
        <v>1</v>
      </c>
      <c r="BA45" s="1">
        <v>2</v>
      </c>
      <c r="BB45" s="1">
        <v>2</v>
      </c>
      <c r="BC45" s="1">
        <v>1</v>
      </c>
      <c r="BD45" s="1">
        <v>3</v>
      </c>
      <c r="BE45" s="1">
        <v>4</v>
      </c>
      <c r="BF45" s="1">
        <v>2</v>
      </c>
      <c r="BG45" s="1">
        <v>4</v>
      </c>
      <c r="BH45" s="1">
        <v>2</v>
      </c>
    </row>
    <row r="46" spans="1:60" ht="12.75" x14ac:dyDescent="0.2">
      <c r="A46" s="1" t="s">
        <v>130</v>
      </c>
      <c r="B46" s="1" t="s">
        <v>8</v>
      </c>
      <c r="C46" s="1" t="s">
        <v>131</v>
      </c>
      <c r="D46" s="1" t="s">
        <v>10</v>
      </c>
      <c r="E46" s="1" t="s">
        <v>132</v>
      </c>
      <c r="F46" s="1" t="s">
        <v>53</v>
      </c>
      <c r="G46" s="1" t="s">
        <v>13</v>
      </c>
      <c r="H46" s="1">
        <v>2</v>
      </c>
      <c r="I46" s="1">
        <v>2</v>
      </c>
      <c r="J46" s="1">
        <v>1</v>
      </c>
      <c r="K46" s="1">
        <v>2</v>
      </c>
      <c r="L46" s="1">
        <v>1</v>
      </c>
      <c r="M46" s="1">
        <v>1</v>
      </c>
      <c r="N46" s="1">
        <v>2</v>
      </c>
      <c r="O46" s="1">
        <v>1</v>
      </c>
      <c r="P46" s="1">
        <v>3</v>
      </c>
      <c r="Q46" s="1">
        <v>2</v>
      </c>
      <c r="R46" s="1">
        <v>1</v>
      </c>
      <c r="S46" s="1">
        <v>2</v>
      </c>
      <c r="T46" s="1">
        <v>1</v>
      </c>
      <c r="U46" s="1">
        <v>2</v>
      </c>
      <c r="V46" s="1">
        <v>4</v>
      </c>
      <c r="W46" s="1">
        <v>3</v>
      </c>
      <c r="X46" s="1">
        <v>1</v>
      </c>
      <c r="Y46" s="1">
        <v>3</v>
      </c>
      <c r="Z46" s="1">
        <v>2</v>
      </c>
      <c r="AA46" s="1">
        <v>2</v>
      </c>
      <c r="AB46" s="1">
        <v>4</v>
      </c>
      <c r="AC46" s="1">
        <v>2</v>
      </c>
      <c r="AD46" s="1">
        <v>3</v>
      </c>
      <c r="AE46" s="1">
        <v>4</v>
      </c>
      <c r="AF46" s="1">
        <v>3</v>
      </c>
      <c r="AG46" s="1">
        <v>3</v>
      </c>
      <c r="AH46" s="1">
        <v>4</v>
      </c>
      <c r="AI46" s="1">
        <v>3</v>
      </c>
      <c r="AJ46" s="1">
        <v>4</v>
      </c>
      <c r="AK46" s="1">
        <v>4</v>
      </c>
      <c r="AL46" s="1">
        <v>2</v>
      </c>
      <c r="AM46" s="1">
        <v>3</v>
      </c>
      <c r="AN46" s="1">
        <v>4</v>
      </c>
      <c r="AO46" s="1">
        <v>3</v>
      </c>
      <c r="AP46" s="1">
        <v>4</v>
      </c>
      <c r="AQ46" s="1">
        <v>2</v>
      </c>
      <c r="AR46" s="1">
        <v>3</v>
      </c>
      <c r="AS46" s="1">
        <v>3</v>
      </c>
      <c r="AT46" s="1">
        <v>1</v>
      </c>
      <c r="AU46" s="1">
        <v>2</v>
      </c>
      <c r="AV46" s="1">
        <v>3</v>
      </c>
      <c r="AW46" s="1">
        <v>4</v>
      </c>
      <c r="AX46" s="1">
        <v>3</v>
      </c>
      <c r="AY46" s="1">
        <v>1</v>
      </c>
      <c r="AZ46" s="1">
        <v>2</v>
      </c>
      <c r="BA46" s="1">
        <v>1</v>
      </c>
      <c r="BB46" s="1">
        <v>2</v>
      </c>
      <c r="BC46" s="1">
        <v>2</v>
      </c>
      <c r="BD46" s="1">
        <v>4</v>
      </c>
      <c r="BE46" s="1">
        <v>3</v>
      </c>
      <c r="BF46" s="1">
        <v>1</v>
      </c>
      <c r="BG46" s="1">
        <v>3</v>
      </c>
      <c r="BH46" s="1">
        <v>2</v>
      </c>
    </row>
    <row r="47" spans="1:60" ht="12.75" x14ac:dyDescent="0.2">
      <c r="A47" s="1" t="s">
        <v>133</v>
      </c>
      <c r="B47" s="1" t="s">
        <v>8</v>
      </c>
      <c r="C47" s="1" t="s">
        <v>134</v>
      </c>
      <c r="D47" s="1" t="s">
        <v>24</v>
      </c>
      <c r="E47" s="1" t="s">
        <v>25</v>
      </c>
      <c r="F47" s="1" t="s">
        <v>12</v>
      </c>
      <c r="G47" s="1" t="s">
        <v>26</v>
      </c>
      <c r="H47" s="1">
        <v>2</v>
      </c>
      <c r="I47" s="1">
        <v>2</v>
      </c>
      <c r="J47" s="1">
        <v>1</v>
      </c>
      <c r="K47" s="1">
        <v>2</v>
      </c>
      <c r="L47" s="1">
        <v>1</v>
      </c>
      <c r="M47" s="1">
        <v>2</v>
      </c>
      <c r="N47" s="1">
        <v>2</v>
      </c>
      <c r="O47" s="1">
        <v>1</v>
      </c>
      <c r="P47" s="1">
        <v>3</v>
      </c>
      <c r="Q47" s="1">
        <v>2</v>
      </c>
      <c r="R47" s="1">
        <v>1</v>
      </c>
      <c r="S47" s="1">
        <v>2</v>
      </c>
      <c r="T47" s="1">
        <v>1</v>
      </c>
      <c r="U47" s="1">
        <v>2</v>
      </c>
      <c r="V47" s="1">
        <v>4</v>
      </c>
      <c r="W47" s="1">
        <v>4</v>
      </c>
      <c r="X47" s="1">
        <v>2</v>
      </c>
      <c r="Y47" s="1">
        <v>3</v>
      </c>
      <c r="Z47" s="1">
        <v>2</v>
      </c>
      <c r="AA47" s="1">
        <v>1</v>
      </c>
      <c r="AB47" s="1">
        <v>3</v>
      </c>
      <c r="AC47" s="1">
        <v>1</v>
      </c>
      <c r="AD47" s="1">
        <v>3</v>
      </c>
      <c r="AE47" s="1">
        <v>4</v>
      </c>
      <c r="AF47" s="1">
        <v>3</v>
      </c>
      <c r="AG47" s="1">
        <v>3</v>
      </c>
      <c r="AH47" s="1">
        <v>4</v>
      </c>
      <c r="AI47" s="1">
        <v>3</v>
      </c>
      <c r="AJ47" s="1">
        <v>4</v>
      </c>
      <c r="AK47" s="1">
        <v>3</v>
      </c>
      <c r="AL47" s="1">
        <v>3</v>
      </c>
      <c r="AM47" s="1">
        <v>4</v>
      </c>
      <c r="AN47" s="1">
        <v>3</v>
      </c>
      <c r="AO47" s="1">
        <v>4</v>
      </c>
      <c r="AP47" s="1">
        <v>3</v>
      </c>
      <c r="AQ47" s="1">
        <v>2</v>
      </c>
      <c r="AR47" s="1">
        <v>3</v>
      </c>
      <c r="AS47" s="1">
        <v>3</v>
      </c>
      <c r="AT47" s="1">
        <v>2</v>
      </c>
      <c r="AU47" s="1">
        <v>1</v>
      </c>
      <c r="AV47" s="1">
        <v>3</v>
      </c>
      <c r="AW47" s="1">
        <v>4</v>
      </c>
      <c r="AX47" s="1">
        <v>3</v>
      </c>
      <c r="AY47" s="1">
        <v>2</v>
      </c>
      <c r="AZ47" s="1">
        <v>2</v>
      </c>
      <c r="BA47" s="1">
        <v>1</v>
      </c>
      <c r="BB47" s="1">
        <v>2</v>
      </c>
      <c r="BC47" s="1">
        <v>1</v>
      </c>
      <c r="BD47" s="1">
        <v>3</v>
      </c>
      <c r="BE47" s="1">
        <v>3</v>
      </c>
      <c r="BF47" s="1">
        <v>2</v>
      </c>
      <c r="BG47" s="1">
        <v>1</v>
      </c>
      <c r="BH47" s="1">
        <v>2</v>
      </c>
    </row>
    <row r="48" spans="1:60" ht="12.75" x14ac:dyDescent="0.2">
      <c r="A48" s="1" t="s">
        <v>135</v>
      </c>
      <c r="B48" s="1" t="s">
        <v>8</v>
      </c>
      <c r="C48" s="1" t="s">
        <v>136</v>
      </c>
      <c r="D48" s="1" t="s">
        <v>24</v>
      </c>
      <c r="E48" s="1" t="s">
        <v>132</v>
      </c>
      <c r="F48" s="1" t="s">
        <v>53</v>
      </c>
      <c r="G48" s="1" t="s">
        <v>21</v>
      </c>
      <c r="H48" s="1">
        <v>1</v>
      </c>
      <c r="I48" s="1">
        <v>1</v>
      </c>
      <c r="J48" s="1">
        <v>2</v>
      </c>
      <c r="K48" s="1">
        <v>2</v>
      </c>
      <c r="L48" s="1">
        <v>1</v>
      </c>
      <c r="M48" s="1">
        <v>2</v>
      </c>
      <c r="N48" s="1">
        <v>2</v>
      </c>
      <c r="O48" s="1">
        <v>1</v>
      </c>
      <c r="P48" s="1">
        <v>3</v>
      </c>
      <c r="Q48" s="1">
        <v>1</v>
      </c>
      <c r="R48" s="1">
        <v>2</v>
      </c>
      <c r="S48" s="1">
        <v>1</v>
      </c>
      <c r="T48" s="1">
        <v>2</v>
      </c>
      <c r="U48" s="1">
        <v>2</v>
      </c>
      <c r="V48" s="1">
        <v>4</v>
      </c>
      <c r="W48" s="1">
        <v>4</v>
      </c>
      <c r="X48" s="1">
        <v>2</v>
      </c>
      <c r="Y48" s="1">
        <v>3</v>
      </c>
      <c r="Z48" s="1">
        <v>2</v>
      </c>
      <c r="AA48" s="1">
        <v>1</v>
      </c>
      <c r="AB48" s="1">
        <v>3</v>
      </c>
      <c r="AC48" s="1">
        <v>1</v>
      </c>
      <c r="AD48" s="1">
        <v>3</v>
      </c>
      <c r="AE48" s="1">
        <v>3</v>
      </c>
      <c r="AF48" s="1">
        <v>4</v>
      </c>
      <c r="AG48" s="1">
        <v>2</v>
      </c>
      <c r="AH48" s="1">
        <v>4</v>
      </c>
      <c r="AI48" s="1">
        <v>3</v>
      </c>
      <c r="AJ48" s="1">
        <v>3</v>
      </c>
      <c r="AK48" s="1">
        <v>4</v>
      </c>
      <c r="AL48" s="1">
        <v>3</v>
      </c>
      <c r="AM48" s="1">
        <v>4</v>
      </c>
      <c r="AN48" s="1">
        <v>4</v>
      </c>
      <c r="AO48" s="1">
        <v>3</v>
      </c>
      <c r="AP48" s="1">
        <v>4</v>
      </c>
      <c r="AQ48" s="1">
        <v>2</v>
      </c>
      <c r="AR48" s="1">
        <v>4</v>
      </c>
      <c r="AS48" s="1">
        <v>3</v>
      </c>
      <c r="AT48" s="1">
        <v>3</v>
      </c>
      <c r="AU48" s="1">
        <v>2</v>
      </c>
      <c r="AV48" s="1">
        <v>4</v>
      </c>
      <c r="AW48" s="1">
        <v>3</v>
      </c>
      <c r="AX48" s="1">
        <v>4</v>
      </c>
      <c r="AY48" s="1">
        <v>2</v>
      </c>
      <c r="AZ48" s="1">
        <v>2</v>
      </c>
      <c r="BA48" s="1">
        <v>1</v>
      </c>
      <c r="BB48" s="1">
        <v>2</v>
      </c>
      <c r="BC48" s="1">
        <v>1</v>
      </c>
      <c r="BD48" s="1">
        <v>3</v>
      </c>
      <c r="BE48" s="1">
        <v>4</v>
      </c>
      <c r="BF48" s="1">
        <v>2</v>
      </c>
      <c r="BG48" s="1">
        <v>2</v>
      </c>
      <c r="BH48" s="1">
        <v>1</v>
      </c>
    </row>
    <row r="49" spans="1:60" ht="12.75" x14ac:dyDescent="0.2">
      <c r="A49" s="1" t="s">
        <v>137</v>
      </c>
      <c r="B49" s="1" t="s">
        <v>8</v>
      </c>
      <c r="C49" s="1" t="s">
        <v>138</v>
      </c>
      <c r="D49" s="1" t="s">
        <v>10</v>
      </c>
      <c r="E49" s="1" t="s">
        <v>139</v>
      </c>
      <c r="F49" s="1" t="s">
        <v>61</v>
      </c>
      <c r="G49" s="1" t="s">
        <v>21</v>
      </c>
      <c r="H49" s="1">
        <v>1</v>
      </c>
      <c r="I49" s="1">
        <v>1</v>
      </c>
      <c r="J49" s="1">
        <v>2</v>
      </c>
      <c r="K49" s="1">
        <v>1</v>
      </c>
      <c r="L49" s="1">
        <v>2</v>
      </c>
      <c r="M49" s="1">
        <v>2</v>
      </c>
      <c r="N49" s="1">
        <v>1</v>
      </c>
      <c r="O49" s="1">
        <v>2</v>
      </c>
      <c r="P49" s="1">
        <v>4</v>
      </c>
      <c r="Q49" s="1">
        <v>2</v>
      </c>
      <c r="R49" s="1">
        <v>1</v>
      </c>
      <c r="S49" s="1">
        <v>2</v>
      </c>
      <c r="T49" s="1">
        <v>2</v>
      </c>
      <c r="U49" s="1">
        <v>1</v>
      </c>
      <c r="V49" s="1">
        <v>3</v>
      </c>
      <c r="W49" s="1">
        <v>3</v>
      </c>
      <c r="X49" s="1">
        <v>2</v>
      </c>
      <c r="Y49" s="1">
        <v>4</v>
      </c>
      <c r="Z49" s="1">
        <v>2</v>
      </c>
      <c r="AA49" s="1">
        <v>2</v>
      </c>
      <c r="AB49" s="1">
        <v>3</v>
      </c>
      <c r="AC49" s="1">
        <v>1</v>
      </c>
      <c r="AD49" s="1">
        <v>3</v>
      </c>
      <c r="AE49" s="1">
        <v>4</v>
      </c>
      <c r="AF49" s="1">
        <v>3</v>
      </c>
      <c r="AG49" s="1">
        <v>3</v>
      </c>
      <c r="AH49" s="1">
        <v>4</v>
      </c>
      <c r="AI49" s="1">
        <v>3</v>
      </c>
      <c r="AJ49" s="1">
        <v>4</v>
      </c>
      <c r="AK49" s="1">
        <v>4</v>
      </c>
      <c r="AL49" s="1">
        <v>2</v>
      </c>
      <c r="AM49" s="1">
        <v>3</v>
      </c>
      <c r="AN49" s="1">
        <v>4</v>
      </c>
      <c r="AO49" s="1">
        <v>4</v>
      </c>
      <c r="AP49" s="1">
        <v>3</v>
      </c>
      <c r="AQ49" s="1">
        <v>1</v>
      </c>
      <c r="AR49" s="1">
        <v>3</v>
      </c>
      <c r="AS49" s="1">
        <v>3</v>
      </c>
      <c r="AT49" s="1">
        <v>2</v>
      </c>
      <c r="AU49" s="1">
        <v>1</v>
      </c>
      <c r="AV49" s="1">
        <v>3</v>
      </c>
      <c r="AW49" s="1">
        <v>4</v>
      </c>
      <c r="AX49" s="1">
        <v>3</v>
      </c>
      <c r="AY49" s="1">
        <v>1</v>
      </c>
      <c r="AZ49" s="1">
        <v>1</v>
      </c>
      <c r="BA49" s="1">
        <v>2</v>
      </c>
      <c r="BB49" s="1">
        <v>1</v>
      </c>
      <c r="BC49" s="1">
        <v>1</v>
      </c>
      <c r="BD49" s="1">
        <v>3</v>
      </c>
      <c r="BE49" s="1">
        <v>4</v>
      </c>
      <c r="BF49" s="1">
        <v>2</v>
      </c>
      <c r="BG49" s="1">
        <v>3</v>
      </c>
      <c r="BH49" s="1">
        <v>1</v>
      </c>
    </row>
    <row r="50" spans="1:60" ht="12.75" x14ac:dyDescent="0.2">
      <c r="A50" s="1" t="s">
        <v>140</v>
      </c>
      <c r="B50" s="1" t="s">
        <v>8</v>
      </c>
      <c r="C50" s="1" t="s">
        <v>141</v>
      </c>
      <c r="D50" s="1" t="s">
        <v>24</v>
      </c>
      <c r="E50" s="1" t="s">
        <v>142</v>
      </c>
      <c r="F50" s="1" t="s">
        <v>64</v>
      </c>
      <c r="G50" s="1" t="s">
        <v>26</v>
      </c>
      <c r="H50" s="1">
        <v>3</v>
      </c>
      <c r="I50" s="1">
        <v>4</v>
      </c>
      <c r="J50" s="1">
        <v>2</v>
      </c>
      <c r="K50" s="1">
        <v>3</v>
      </c>
      <c r="L50" s="1">
        <v>3</v>
      </c>
      <c r="M50" s="1">
        <v>3</v>
      </c>
      <c r="N50" s="1">
        <v>1</v>
      </c>
      <c r="O50" s="1">
        <v>4</v>
      </c>
      <c r="P50" s="1">
        <v>2</v>
      </c>
      <c r="Q50" s="1">
        <v>3</v>
      </c>
      <c r="R50" s="1">
        <v>4</v>
      </c>
      <c r="S50" s="1">
        <v>3</v>
      </c>
      <c r="T50" s="1">
        <v>2</v>
      </c>
      <c r="U50" s="1">
        <v>3</v>
      </c>
      <c r="V50" s="1">
        <v>3</v>
      </c>
      <c r="W50" s="1">
        <v>2</v>
      </c>
      <c r="X50" s="1">
        <v>4</v>
      </c>
      <c r="Y50" s="1">
        <v>3</v>
      </c>
      <c r="Z50" s="1">
        <v>4</v>
      </c>
      <c r="AA50" s="1">
        <v>3</v>
      </c>
      <c r="AB50" s="1">
        <v>4</v>
      </c>
      <c r="AC50" s="1">
        <v>3</v>
      </c>
      <c r="AD50" s="1">
        <v>4</v>
      </c>
      <c r="AE50" s="1">
        <v>2</v>
      </c>
      <c r="AF50" s="1">
        <v>3</v>
      </c>
      <c r="AG50" s="1">
        <v>4</v>
      </c>
      <c r="AH50" s="1">
        <v>4</v>
      </c>
      <c r="AI50" s="1">
        <v>3</v>
      </c>
      <c r="AJ50" s="1">
        <v>2</v>
      </c>
      <c r="AK50" s="1">
        <v>3</v>
      </c>
      <c r="AL50" s="1">
        <v>1</v>
      </c>
      <c r="AM50" s="1">
        <v>3</v>
      </c>
      <c r="AN50" s="1">
        <v>4</v>
      </c>
      <c r="AO50" s="1">
        <v>3</v>
      </c>
      <c r="AP50" s="1">
        <v>4</v>
      </c>
      <c r="AQ50" s="1">
        <v>2</v>
      </c>
      <c r="AR50" s="1">
        <v>3</v>
      </c>
      <c r="AS50" s="1">
        <v>4</v>
      </c>
      <c r="AT50" s="1">
        <v>3</v>
      </c>
      <c r="AU50" s="1">
        <v>3</v>
      </c>
      <c r="AV50" s="1">
        <v>2</v>
      </c>
      <c r="AW50" s="1">
        <v>3</v>
      </c>
      <c r="AX50" s="1">
        <v>3</v>
      </c>
      <c r="AY50" s="1">
        <v>3</v>
      </c>
      <c r="AZ50" s="1">
        <v>4</v>
      </c>
      <c r="BA50" s="1">
        <v>4</v>
      </c>
      <c r="BB50" s="1">
        <v>3</v>
      </c>
      <c r="BC50" s="1">
        <v>4</v>
      </c>
      <c r="BD50" s="1">
        <v>3</v>
      </c>
      <c r="BE50" s="1">
        <v>4</v>
      </c>
      <c r="BF50" s="1">
        <v>3</v>
      </c>
      <c r="BG50" s="1">
        <v>4</v>
      </c>
      <c r="BH50" s="1">
        <v>4</v>
      </c>
    </row>
    <row r="51" spans="1:60" ht="12.75" x14ac:dyDescent="0.2">
      <c r="A51" s="1" t="s">
        <v>143</v>
      </c>
      <c r="B51" s="1" t="s">
        <v>8</v>
      </c>
      <c r="C51" s="1" t="s">
        <v>144</v>
      </c>
      <c r="D51" s="1" t="s">
        <v>10</v>
      </c>
      <c r="E51" s="1" t="s">
        <v>145</v>
      </c>
      <c r="F51" s="1" t="s">
        <v>61</v>
      </c>
      <c r="G51" s="1" t="s">
        <v>26</v>
      </c>
      <c r="H51" s="1">
        <v>3</v>
      </c>
      <c r="I51" s="1">
        <v>4</v>
      </c>
      <c r="J51" s="1">
        <v>3</v>
      </c>
      <c r="K51" s="1">
        <v>4</v>
      </c>
      <c r="L51" s="1">
        <v>4</v>
      </c>
      <c r="M51" s="1">
        <v>4</v>
      </c>
      <c r="N51" s="1">
        <v>4</v>
      </c>
      <c r="O51" s="1">
        <v>3</v>
      </c>
      <c r="P51" s="1">
        <v>2</v>
      </c>
      <c r="Q51" s="1">
        <v>4</v>
      </c>
      <c r="R51" s="1">
        <v>3</v>
      </c>
      <c r="S51" s="1">
        <v>4</v>
      </c>
      <c r="T51" s="1">
        <v>3</v>
      </c>
      <c r="U51" s="1">
        <v>4</v>
      </c>
      <c r="V51" s="1">
        <v>1</v>
      </c>
      <c r="W51" s="1">
        <v>3</v>
      </c>
      <c r="X51" s="1">
        <v>4</v>
      </c>
      <c r="Y51" s="1">
        <v>2</v>
      </c>
      <c r="Z51" s="1">
        <v>3</v>
      </c>
      <c r="AA51" s="1">
        <v>4</v>
      </c>
      <c r="AB51" s="1">
        <v>1</v>
      </c>
      <c r="AC51" s="1">
        <v>3</v>
      </c>
      <c r="AD51" s="1">
        <v>4</v>
      </c>
      <c r="AE51" s="1">
        <v>3</v>
      </c>
      <c r="AF51" s="1">
        <v>2</v>
      </c>
      <c r="AG51" s="1">
        <v>4</v>
      </c>
      <c r="AH51" s="1">
        <v>3</v>
      </c>
      <c r="AI51" s="1">
        <v>4</v>
      </c>
      <c r="AJ51" s="1">
        <v>2</v>
      </c>
      <c r="AK51" s="1">
        <v>3</v>
      </c>
      <c r="AL51" s="1">
        <v>2</v>
      </c>
      <c r="AM51" s="1">
        <v>3</v>
      </c>
      <c r="AN51" s="1">
        <v>4</v>
      </c>
      <c r="AO51" s="1">
        <v>2</v>
      </c>
      <c r="AP51" s="1">
        <v>1</v>
      </c>
      <c r="AQ51" s="1">
        <v>3</v>
      </c>
      <c r="AR51" s="1">
        <v>2</v>
      </c>
      <c r="AS51" s="1">
        <v>2</v>
      </c>
      <c r="AT51" s="1">
        <v>4</v>
      </c>
      <c r="AU51" s="1">
        <v>4</v>
      </c>
      <c r="AV51" s="1">
        <v>3</v>
      </c>
      <c r="AW51" s="1">
        <v>4</v>
      </c>
      <c r="AX51" s="1">
        <v>3</v>
      </c>
      <c r="AY51" s="1">
        <v>4</v>
      </c>
      <c r="AZ51" s="1">
        <v>3</v>
      </c>
      <c r="BA51" s="1">
        <v>4</v>
      </c>
      <c r="BB51" s="1">
        <v>4</v>
      </c>
      <c r="BC51" s="1">
        <v>3</v>
      </c>
      <c r="BD51" s="1">
        <v>4</v>
      </c>
      <c r="BE51" s="1">
        <v>2</v>
      </c>
      <c r="BF51" s="1">
        <v>3</v>
      </c>
      <c r="BG51" s="1">
        <v>4</v>
      </c>
      <c r="BH51" s="1">
        <v>3</v>
      </c>
    </row>
    <row r="52" spans="1:60" ht="12.75" x14ac:dyDescent="0.2">
      <c r="A52" s="1" t="s">
        <v>146</v>
      </c>
      <c r="B52" s="1" t="s">
        <v>8</v>
      </c>
      <c r="C52" s="1" t="s">
        <v>147</v>
      </c>
      <c r="D52" s="1" t="s">
        <v>10</v>
      </c>
      <c r="E52" s="1" t="s">
        <v>148</v>
      </c>
      <c r="F52" s="1" t="s">
        <v>64</v>
      </c>
      <c r="G52" s="1" t="s">
        <v>21</v>
      </c>
      <c r="H52" s="1">
        <v>4</v>
      </c>
      <c r="I52" s="1">
        <v>4</v>
      </c>
      <c r="J52" s="1">
        <v>3</v>
      </c>
      <c r="K52" s="1">
        <v>4</v>
      </c>
      <c r="L52" s="1">
        <v>3</v>
      </c>
      <c r="M52" s="1">
        <v>4</v>
      </c>
      <c r="N52" s="1">
        <v>3</v>
      </c>
      <c r="O52" s="1">
        <v>3</v>
      </c>
      <c r="P52" s="1">
        <v>1</v>
      </c>
      <c r="Q52" s="1">
        <v>3</v>
      </c>
      <c r="R52" s="1">
        <v>4</v>
      </c>
      <c r="S52" s="1">
        <v>3</v>
      </c>
      <c r="T52" s="1">
        <v>3</v>
      </c>
      <c r="U52" s="1">
        <v>4</v>
      </c>
      <c r="V52" s="1">
        <v>2</v>
      </c>
      <c r="W52" s="1">
        <v>3</v>
      </c>
      <c r="X52" s="1">
        <v>4</v>
      </c>
      <c r="Y52" s="1">
        <v>2</v>
      </c>
      <c r="Z52" s="1">
        <v>3</v>
      </c>
      <c r="AA52" s="1">
        <v>4</v>
      </c>
      <c r="AB52" s="1">
        <v>2</v>
      </c>
      <c r="AC52" s="1">
        <v>3</v>
      </c>
      <c r="AD52" s="1">
        <v>4</v>
      </c>
      <c r="AE52" s="1">
        <v>3</v>
      </c>
      <c r="AF52" s="1">
        <v>1</v>
      </c>
      <c r="AG52" s="1">
        <v>3</v>
      </c>
      <c r="AH52" s="1">
        <v>4</v>
      </c>
      <c r="AI52" s="1">
        <v>3</v>
      </c>
      <c r="AJ52" s="1">
        <v>2</v>
      </c>
      <c r="AK52" s="1">
        <v>4</v>
      </c>
      <c r="AL52" s="1">
        <v>2</v>
      </c>
      <c r="AM52" s="1">
        <v>3</v>
      </c>
      <c r="AN52" s="1">
        <v>4</v>
      </c>
      <c r="AO52" s="1">
        <v>2</v>
      </c>
      <c r="AP52" s="1">
        <v>1</v>
      </c>
      <c r="AQ52" s="1">
        <v>3</v>
      </c>
      <c r="AR52" s="1">
        <v>2</v>
      </c>
      <c r="AS52" s="1">
        <v>1</v>
      </c>
      <c r="AT52" s="1">
        <v>3</v>
      </c>
      <c r="AU52" s="1">
        <v>4</v>
      </c>
      <c r="AV52" s="1">
        <v>2</v>
      </c>
      <c r="AW52" s="1">
        <v>3</v>
      </c>
      <c r="AX52" s="1">
        <v>4</v>
      </c>
      <c r="AY52" s="1">
        <v>4</v>
      </c>
      <c r="AZ52" s="1">
        <v>3</v>
      </c>
      <c r="BA52" s="1">
        <v>3</v>
      </c>
      <c r="BB52" s="1">
        <v>3</v>
      </c>
      <c r="BC52" s="1">
        <v>4</v>
      </c>
      <c r="BD52" s="1">
        <v>3</v>
      </c>
      <c r="BE52" s="1">
        <v>2</v>
      </c>
      <c r="BF52" s="1">
        <v>4</v>
      </c>
      <c r="BG52" s="1">
        <v>4</v>
      </c>
      <c r="BH52" s="1">
        <v>3</v>
      </c>
    </row>
    <row r="53" spans="1:60" ht="12.75" x14ac:dyDescent="0.2">
      <c r="A53" s="1" t="s">
        <v>149</v>
      </c>
      <c r="B53" s="1" t="s">
        <v>8</v>
      </c>
      <c r="C53" s="1" t="s">
        <v>150</v>
      </c>
      <c r="D53" s="1" t="s">
        <v>10</v>
      </c>
      <c r="E53" s="1" t="s">
        <v>148</v>
      </c>
      <c r="F53" s="1" t="s">
        <v>64</v>
      </c>
      <c r="G53" s="1" t="s">
        <v>21</v>
      </c>
      <c r="H53" s="1">
        <v>4</v>
      </c>
      <c r="I53" s="1">
        <v>4</v>
      </c>
      <c r="J53" s="1">
        <v>3</v>
      </c>
      <c r="K53" s="1">
        <v>4</v>
      </c>
      <c r="L53" s="1">
        <v>3</v>
      </c>
      <c r="M53" s="1">
        <v>4</v>
      </c>
      <c r="N53" s="1">
        <v>3</v>
      </c>
      <c r="O53" s="1">
        <v>4</v>
      </c>
      <c r="P53" s="1">
        <v>2</v>
      </c>
      <c r="Q53" s="1">
        <v>3</v>
      </c>
      <c r="R53" s="1">
        <v>4</v>
      </c>
      <c r="S53" s="1">
        <v>3</v>
      </c>
      <c r="T53" s="1">
        <v>3</v>
      </c>
      <c r="U53" s="1">
        <v>4</v>
      </c>
      <c r="V53" s="1">
        <v>2</v>
      </c>
      <c r="W53" s="1">
        <v>3</v>
      </c>
      <c r="X53" s="1">
        <v>4</v>
      </c>
      <c r="Y53" s="1">
        <v>2</v>
      </c>
      <c r="Z53" s="1">
        <v>3</v>
      </c>
      <c r="AA53" s="1">
        <v>4</v>
      </c>
      <c r="AB53" s="1">
        <v>2</v>
      </c>
      <c r="AC53" s="1">
        <v>4</v>
      </c>
      <c r="AD53" s="1">
        <v>3</v>
      </c>
      <c r="AE53" s="1">
        <v>3</v>
      </c>
      <c r="AF53" s="1">
        <v>1</v>
      </c>
      <c r="AG53" s="1">
        <v>3</v>
      </c>
      <c r="AH53" s="1">
        <v>4</v>
      </c>
      <c r="AI53" s="1">
        <v>3</v>
      </c>
      <c r="AJ53" s="1">
        <v>2</v>
      </c>
      <c r="AK53" s="1">
        <v>3</v>
      </c>
      <c r="AL53" s="1">
        <v>2</v>
      </c>
      <c r="AM53" s="1">
        <v>3</v>
      </c>
      <c r="AN53" s="1">
        <v>4</v>
      </c>
      <c r="AO53" s="1">
        <v>2</v>
      </c>
      <c r="AP53" s="1">
        <v>1</v>
      </c>
      <c r="AQ53" s="1">
        <v>4</v>
      </c>
      <c r="AR53" s="1">
        <v>2</v>
      </c>
      <c r="AS53" s="1">
        <v>1</v>
      </c>
      <c r="AT53" s="1">
        <v>3</v>
      </c>
      <c r="AU53" s="1">
        <v>4</v>
      </c>
      <c r="AV53" s="1">
        <v>2</v>
      </c>
      <c r="AW53" s="1">
        <v>2</v>
      </c>
      <c r="AX53" s="1">
        <v>3</v>
      </c>
      <c r="AY53" s="1">
        <v>4</v>
      </c>
      <c r="AZ53" s="1">
        <v>4</v>
      </c>
      <c r="BA53" s="1">
        <v>4</v>
      </c>
      <c r="BB53" s="1">
        <v>4</v>
      </c>
      <c r="BC53" s="1">
        <v>3</v>
      </c>
      <c r="BD53" s="1">
        <v>4</v>
      </c>
      <c r="BE53" s="1">
        <v>2</v>
      </c>
      <c r="BF53" s="1">
        <v>4</v>
      </c>
      <c r="BG53" s="1">
        <v>4</v>
      </c>
      <c r="BH53" s="1">
        <v>3</v>
      </c>
    </row>
    <row r="54" spans="1:60" ht="12.75" x14ac:dyDescent="0.2">
      <c r="A54" s="1" t="s">
        <v>151</v>
      </c>
      <c r="B54" s="1" t="s">
        <v>8</v>
      </c>
      <c r="C54" s="1" t="s">
        <v>152</v>
      </c>
      <c r="D54" s="1" t="s">
        <v>24</v>
      </c>
      <c r="E54" s="1" t="s">
        <v>25</v>
      </c>
      <c r="F54" s="1" t="s">
        <v>64</v>
      </c>
      <c r="G54" s="1" t="s">
        <v>26</v>
      </c>
      <c r="H54" s="1">
        <v>3</v>
      </c>
      <c r="I54" s="1">
        <v>4</v>
      </c>
      <c r="J54" s="1">
        <v>3</v>
      </c>
      <c r="K54" s="1">
        <v>4</v>
      </c>
      <c r="L54" s="1">
        <v>4</v>
      </c>
      <c r="M54" s="1">
        <v>3</v>
      </c>
      <c r="N54" s="1">
        <v>4</v>
      </c>
      <c r="O54" s="1">
        <v>3</v>
      </c>
      <c r="P54" s="1">
        <v>1</v>
      </c>
      <c r="Q54" s="1">
        <v>3</v>
      </c>
      <c r="R54" s="1">
        <v>4</v>
      </c>
      <c r="S54" s="1">
        <v>3</v>
      </c>
      <c r="T54" s="1">
        <v>3</v>
      </c>
      <c r="U54" s="1">
        <v>4</v>
      </c>
      <c r="V54" s="1">
        <v>2</v>
      </c>
      <c r="W54" s="1">
        <v>3</v>
      </c>
      <c r="X54" s="1">
        <v>4</v>
      </c>
      <c r="Y54" s="1">
        <v>2</v>
      </c>
      <c r="Z54" s="1">
        <v>3</v>
      </c>
      <c r="AA54" s="1">
        <v>4</v>
      </c>
      <c r="AB54" s="1">
        <v>2</v>
      </c>
      <c r="AC54" s="1">
        <v>4</v>
      </c>
      <c r="AD54" s="1">
        <v>4</v>
      </c>
      <c r="AE54" s="1">
        <v>3</v>
      </c>
      <c r="AF54" s="1">
        <v>2</v>
      </c>
      <c r="AG54" s="1">
        <v>4</v>
      </c>
      <c r="AH54" s="1">
        <v>3</v>
      </c>
      <c r="AI54" s="1">
        <v>4</v>
      </c>
      <c r="AJ54" s="1">
        <v>2</v>
      </c>
      <c r="AK54" s="1">
        <v>4</v>
      </c>
      <c r="AL54" s="1">
        <v>2</v>
      </c>
      <c r="AM54" s="1">
        <v>4</v>
      </c>
      <c r="AN54" s="1">
        <v>3</v>
      </c>
      <c r="AO54" s="1">
        <v>2</v>
      </c>
      <c r="AP54" s="1">
        <v>2</v>
      </c>
      <c r="AQ54" s="1">
        <v>3</v>
      </c>
      <c r="AR54" s="1">
        <v>1</v>
      </c>
      <c r="AS54" s="1">
        <v>2</v>
      </c>
      <c r="AT54" s="1">
        <v>3</v>
      </c>
      <c r="AU54" s="1">
        <v>3</v>
      </c>
      <c r="AV54" s="1">
        <v>2</v>
      </c>
      <c r="AW54" s="1">
        <v>3</v>
      </c>
      <c r="AX54" s="1">
        <v>4</v>
      </c>
      <c r="AY54" s="1">
        <v>3</v>
      </c>
      <c r="AZ54" s="1">
        <v>3</v>
      </c>
      <c r="BA54" s="1">
        <v>4</v>
      </c>
      <c r="BB54" s="1">
        <v>3</v>
      </c>
      <c r="BC54" s="1">
        <v>4</v>
      </c>
      <c r="BD54" s="1">
        <v>3</v>
      </c>
      <c r="BE54" s="1">
        <v>2</v>
      </c>
      <c r="BF54" s="1">
        <v>3</v>
      </c>
      <c r="BG54" s="1">
        <v>4</v>
      </c>
      <c r="BH54" s="1">
        <v>3</v>
      </c>
    </row>
    <row r="55" spans="1:60" ht="12.75" x14ac:dyDescent="0.2">
      <c r="A55" s="1" t="s">
        <v>153</v>
      </c>
      <c r="B55" s="1" t="s">
        <v>8</v>
      </c>
      <c r="C55" s="1" t="s">
        <v>154</v>
      </c>
      <c r="D55" s="1" t="s">
        <v>10</v>
      </c>
      <c r="E55" s="1" t="s">
        <v>25</v>
      </c>
      <c r="F55" s="1" t="s">
        <v>64</v>
      </c>
      <c r="G55" s="1" t="s">
        <v>26</v>
      </c>
      <c r="H55" s="1">
        <v>4</v>
      </c>
      <c r="I55" s="1">
        <v>4</v>
      </c>
      <c r="J55" s="1">
        <v>3</v>
      </c>
      <c r="K55" s="1">
        <v>4</v>
      </c>
      <c r="L55" s="1">
        <v>3</v>
      </c>
      <c r="M55" s="1">
        <v>4</v>
      </c>
      <c r="N55" s="1">
        <v>3</v>
      </c>
      <c r="O55" s="1">
        <v>4</v>
      </c>
      <c r="P55" s="1">
        <v>2</v>
      </c>
      <c r="Q55" s="1">
        <v>4</v>
      </c>
      <c r="R55" s="1">
        <v>3</v>
      </c>
      <c r="S55" s="1">
        <v>4</v>
      </c>
      <c r="T55" s="1">
        <v>3</v>
      </c>
      <c r="U55" s="1">
        <v>4</v>
      </c>
      <c r="V55" s="1">
        <v>2</v>
      </c>
      <c r="W55" s="1">
        <v>3</v>
      </c>
      <c r="X55" s="1">
        <v>4</v>
      </c>
      <c r="Y55" s="1">
        <v>2</v>
      </c>
      <c r="Z55" s="1">
        <v>4</v>
      </c>
      <c r="AA55" s="1">
        <v>3</v>
      </c>
      <c r="AB55" s="1">
        <v>2</v>
      </c>
      <c r="AC55" s="1">
        <v>3</v>
      </c>
      <c r="AD55" s="1">
        <v>4</v>
      </c>
      <c r="AE55" s="1">
        <v>3</v>
      </c>
      <c r="AF55" s="1">
        <v>4</v>
      </c>
      <c r="AG55" s="1">
        <v>3</v>
      </c>
      <c r="AH55" s="1">
        <v>4</v>
      </c>
      <c r="AI55" s="1">
        <v>3</v>
      </c>
      <c r="AJ55" s="1">
        <v>1</v>
      </c>
      <c r="AK55" s="1">
        <v>3</v>
      </c>
      <c r="AL55" s="1">
        <v>2</v>
      </c>
      <c r="AM55" s="1">
        <v>4</v>
      </c>
      <c r="AN55" s="1">
        <v>3</v>
      </c>
      <c r="AO55" s="1">
        <v>2</v>
      </c>
      <c r="AP55" s="1">
        <v>1</v>
      </c>
      <c r="AQ55" s="1">
        <v>3</v>
      </c>
      <c r="AR55" s="1">
        <v>2</v>
      </c>
      <c r="AS55" s="1">
        <v>1</v>
      </c>
      <c r="AT55" s="1">
        <v>3</v>
      </c>
      <c r="AU55" s="1">
        <v>4</v>
      </c>
      <c r="AV55" s="1">
        <v>2</v>
      </c>
      <c r="AW55" s="1">
        <v>4</v>
      </c>
      <c r="AX55" s="1">
        <v>4</v>
      </c>
      <c r="AY55" s="1">
        <v>3</v>
      </c>
      <c r="AZ55" s="1">
        <v>4</v>
      </c>
      <c r="BA55" s="1">
        <v>3</v>
      </c>
      <c r="BB55" s="1">
        <v>4</v>
      </c>
      <c r="BC55" s="1">
        <v>3</v>
      </c>
      <c r="BD55" s="1">
        <v>4</v>
      </c>
      <c r="BE55" s="1">
        <v>4</v>
      </c>
      <c r="BF55" s="1">
        <v>2</v>
      </c>
      <c r="BG55" s="1">
        <v>3</v>
      </c>
      <c r="BH55" s="1">
        <v>4</v>
      </c>
    </row>
    <row r="56" spans="1:60" ht="12.75" x14ac:dyDescent="0.2">
      <c r="A56" s="1" t="s">
        <v>155</v>
      </c>
      <c r="B56" s="1" t="s">
        <v>8</v>
      </c>
      <c r="C56" s="1" t="s">
        <v>156</v>
      </c>
      <c r="D56" s="1" t="s">
        <v>24</v>
      </c>
      <c r="E56" s="1" t="s">
        <v>25</v>
      </c>
      <c r="F56" s="1" t="s">
        <v>64</v>
      </c>
      <c r="G56" s="1" t="s">
        <v>157</v>
      </c>
      <c r="H56" s="1">
        <v>3</v>
      </c>
      <c r="I56" s="1">
        <v>4</v>
      </c>
      <c r="J56" s="1">
        <v>3</v>
      </c>
      <c r="K56" s="1">
        <v>4</v>
      </c>
      <c r="L56" s="1">
        <v>4</v>
      </c>
      <c r="M56" s="1">
        <v>3</v>
      </c>
      <c r="N56" s="1">
        <v>4</v>
      </c>
      <c r="O56" s="1">
        <v>4</v>
      </c>
      <c r="P56" s="1">
        <v>2</v>
      </c>
      <c r="Q56" s="1">
        <v>4</v>
      </c>
      <c r="R56" s="1">
        <v>3</v>
      </c>
      <c r="S56" s="1">
        <v>4</v>
      </c>
      <c r="T56" s="1">
        <v>3</v>
      </c>
      <c r="U56" s="1">
        <v>4</v>
      </c>
      <c r="V56" s="1">
        <v>1</v>
      </c>
      <c r="W56" s="1">
        <v>4</v>
      </c>
      <c r="X56" s="1">
        <v>4</v>
      </c>
      <c r="Y56" s="1">
        <v>2</v>
      </c>
      <c r="Z56" s="1">
        <v>3</v>
      </c>
      <c r="AA56" s="1">
        <v>4</v>
      </c>
      <c r="AB56" s="1">
        <v>2</v>
      </c>
      <c r="AC56" s="1">
        <v>3</v>
      </c>
      <c r="AD56" s="1">
        <v>4</v>
      </c>
      <c r="AE56" s="1">
        <v>3</v>
      </c>
      <c r="AF56" s="1">
        <v>4</v>
      </c>
      <c r="AG56" s="1">
        <v>3</v>
      </c>
      <c r="AH56" s="1">
        <v>4</v>
      </c>
      <c r="AI56" s="1">
        <v>3</v>
      </c>
      <c r="AJ56" s="1">
        <v>2</v>
      </c>
      <c r="AK56" s="1">
        <v>3</v>
      </c>
      <c r="AL56" s="1">
        <v>2</v>
      </c>
      <c r="AM56" s="1">
        <v>3</v>
      </c>
      <c r="AN56" s="1">
        <v>4</v>
      </c>
      <c r="AO56" s="1">
        <v>2</v>
      </c>
      <c r="AP56" s="1">
        <v>1</v>
      </c>
      <c r="AQ56" s="1">
        <v>3</v>
      </c>
      <c r="AR56" s="1">
        <v>2</v>
      </c>
      <c r="AS56" s="1">
        <v>1</v>
      </c>
      <c r="AT56" s="1">
        <v>3</v>
      </c>
      <c r="AU56" s="1">
        <v>4</v>
      </c>
      <c r="AV56" s="1">
        <v>2</v>
      </c>
      <c r="AW56" s="1">
        <v>3</v>
      </c>
      <c r="AX56" s="1">
        <v>4</v>
      </c>
      <c r="AY56" s="1">
        <v>3</v>
      </c>
      <c r="AZ56" s="1">
        <v>4</v>
      </c>
      <c r="BA56" s="1">
        <v>4</v>
      </c>
      <c r="BB56" s="1">
        <v>3</v>
      </c>
      <c r="BC56" s="1">
        <v>4</v>
      </c>
      <c r="BD56" s="1">
        <v>3</v>
      </c>
      <c r="BE56" s="1">
        <v>2</v>
      </c>
      <c r="BF56" s="1">
        <v>3</v>
      </c>
      <c r="BG56" s="1">
        <v>4</v>
      </c>
      <c r="BH56" s="1">
        <v>3</v>
      </c>
    </row>
    <row r="57" spans="1:60" ht="12.75" x14ac:dyDescent="0.2">
      <c r="A57" s="1" t="s">
        <v>158</v>
      </c>
      <c r="B57" s="1" t="s">
        <v>8</v>
      </c>
      <c r="C57" s="1" t="s">
        <v>159</v>
      </c>
      <c r="D57" s="1" t="s">
        <v>10</v>
      </c>
      <c r="E57" s="1" t="s">
        <v>25</v>
      </c>
      <c r="F57" s="1" t="s">
        <v>64</v>
      </c>
      <c r="G57" s="1" t="s">
        <v>26</v>
      </c>
      <c r="H57" s="1">
        <v>4</v>
      </c>
      <c r="I57" s="1">
        <v>3</v>
      </c>
      <c r="J57" s="1">
        <v>4</v>
      </c>
      <c r="K57" s="1">
        <v>4</v>
      </c>
      <c r="L57" s="1">
        <v>3</v>
      </c>
      <c r="M57" s="1">
        <v>4</v>
      </c>
      <c r="N57" s="1">
        <v>3</v>
      </c>
      <c r="O57" s="1">
        <v>4</v>
      </c>
      <c r="P57" s="1">
        <v>2</v>
      </c>
      <c r="Q57" s="1">
        <v>3</v>
      </c>
      <c r="R57" s="1">
        <v>4</v>
      </c>
      <c r="S57" s="1">
        <v>3</v>
      </c>
      <c r="T57" s="1">
        <v>4</v>
      </c>
      <c r="U57" s="1">
        <v>4</v>
      </c>
      <c r="V57" s="1">
        <v>1</v>
      </c>
      <c r="W57" s="1">
        <v>3</v>
      </c>
      <c r="X57" s="1">
        <v>4</v>
      </c>
      <c r="Y57" s="1">
        <v>2</v>
      </c>
      <c r="Z57" s="1">
        <v>3</v>
      </c>
      <c r="AA57" s="1">
        <v>4</v>
      </c>
      <c r="AB57" s="1">
        <v>2</v>
      </c>
      <c r="AC57" s="1">
        <v>3</v>
      </c>
      <c r="AD57" s="1">
        <v>3</v>
      </c>
      <c r="AE57" s="1">
        <v>4</v>
      </c>
      <c r="AF57" s="1">
        <v>2</v>
      </c>
      <c r="AG57" s="1">
        <v>4</v>
      </c>
      <c r="AH57" s="1">
        <v>3</v>
      </c>
      <c r="AI57" s="1">
        <v>4</v>
      </c>
      <c r="AJ57" s="1">
        <v>2</v>
      </c>
      <c r="AK57" s="1">
        <v>4</v>
      </c>
      <c r="AL57" s="1">
        <v>2</v>
      </c>
      <c r="AM57" s="1">
        <v>3</v>
      </c>
      <c r="AN57" s="1">
        <v>4</v>
      </c>
      <c r="AO57" s="1">
        <v>2</v>
      </c>
      <c r="AP57" s="1">
        <v>2</v>
      </c>
      <c r="AQ57" s="1">
        <v>3</v>
      </c>
      <c r="AR57" s="1">
        <v>1</v>
      </c>
      <c r="AS57" s="1">
        <v>2</v>
      </c>
      <c r="AT57" s="1">
        <v>3</v>
      </c>
      <c r="AU57" s="1">
        <v>4</v>
      </c>
      <c r="AV57" s="1">
        <v>2</v>
      </c>
      <c r="AW57" s="1">
        <v>3</v>
      </c>
      <c r="AX57" s="1">
        <v>4</v>
      </c>
      <c r="AY57" s="1">
        <v>4</v>
      </c>
      <c r="AZ57" s="1">
        <v>3</v>
      </c>
      <c r="BA57" s="1">
        <v>4</v>
      </c>
      <c r="BB57" s="1">
        <v>3</v>
      </c>
      <c r="BC57" s="1">
        <v>4</v>
      </c>
      <c r="BD57" s="1">
        <v>3</v>
      </c>
      <c r="BE57" s="1">
        <v>1</v>
      </c>
      <c r="BF57" s="1">
        <v>3</v>
      </c>
      <c r="BG57" s="1">
        <v>4</v>
      </c>
      <c r="BH57" s="1">
        <v>4</v>
      </c>
    </row>
    <row r="58" spans="1:60" ht="12.75" x14ac:dyDescent="0.2">
      <c r="A58" s="1" t="s">
        <v>160</v>
      </c>
      <c r="B58" s="1" t="s">
        <v>8</v>
      </c>
      <c r="C58" s="1" t="s">
        <v>161</v>
      </c>
      <c r="D58" s="1" t="s">
        <v>10</v>
      </c>
      <c r="E58" s="1" t="s">
        <v>25</v>
      </c>
      <c r="F58" s="1" t="s">
        <v>64</v>
      </c>
      <c r="G58" s="1" t="s">
        <v>26</v>
      </c>
      <c r="H58" s="1">
        <v>3</v>
      </c>
      <c r="I58" s="1">
        <v>4</v>
      </c>
      <c r="J58" s="1">
        <v>3</v>
      </c>
      <c r="K58" s="1">
        <v>4</v>
      </c>
      <c r="L58" s="1">
        <v>4</v>
      </c>
      <c r="M58" s="1">
        <v>3</v>
      </c>
      <c r="N58" s="1">
        <v>4</v>
      </c>
      <c r="O58" s="1">
        <v>2</v>
      </c>
      <c r="P58" s="1">
        <v>1</v>
      </c>
      <c r="Q58" s="1">
        <v>3</v>
      </c>
      <c r="R58" s="1">
        <v>4</v>
      </c>
      <c r="S58" s="1">
        <v>3</v>
      </c>
      <c r="T58" s="1">
        <v>3</v>
      </c>
      <c r="U58" s="1">
        <v>4</v>
      </c>
      <c r="V58" s="1">
        <v>2</v>
      </c>
      <c r="W58" s="1">
        <v>3</v>
      </c>
      <c r="X58" s="1">
        <v>4</v>
      </c>
      <c r="Y58" s="1">
        <v>2</v>
      </c>
      <c r="Z58" s="1">
        <v>1</v>
      </c>
      <c r="AA58" s="1">
        <v>3</v>
      </c>
      <c r="AB58" s="1">
        <v>4</v>
      </c>
      <c r="AC58" s="1">
        <v>3</v>
      </c>
      <c r="AD58" s="1">
        <v>4</v>
      </c>
      <c r="AE58" s="1">
        <v>4</v>
      </c>
      <c r="AF58" s="1">
        <v>2</v>
      </c>
      <c r="AG58" s="1">
        <v>3</v>
      </c>
      <c r="AH58" s="1">
        <v>4</v>
      </c>
      <c r="AI58" s="1">
        <v>3</v>
      </c>
      <c r="AJ58" s="1">
        <v>1</v>
      </c>
      <c r="AK58" s="1">
        <v>3</v>
      </c>
      <c r="AL58" s="1">
        <v>2</v>
      </c>
      <c r="AM58" s="1">
        <v>4</v>
      </c>
      <c r="AN58" s="1">
        <v>3</v>
      </c>
      <c r="AO58" s="1">
        <v>2</v>
      </c>
      <c r="AP58" s="1">
        <v>1</v>
      </c>
      <c r="AQ58" s="1">
        <v>3</v>
      </c>
      <c r="AR58" s="1">
        <v>2</v>
      </c>
      <c r="AS58" s="1">
        <v>2</v>
      </c>
      <c r="AT58" s="1">
        <v>4</v>
      </c>
      <c r="AU58" s="1">
        <v>3</v>
      </c>
      <c r="AV58" s="1">
        <v>2</v>
      </c>
      <c r="AW58" s="1">
        <v>4</v>
      </c>
      <c r="AX58" s="1">
        <v>3</v>
      </c>
      <c r="AY58" s="1">
        <v>4</v>
      </c>
      <c r="AZ58" s="1">
        <v>4</v>
      </c>
      <c r="BA58" s="1">
        <v>3</v>
      </c>
      <c r="BB58" s="1">
        <v>3</v>
      </c>
      <c r="BC58" s="1">
        <v>3</v>
      </c>
      <c r="BD58" s="1">
        <v>4</v>
      </c>
      <c r="BE58" s="1">
        <v>2</v>
      </c>
      <c r="BF58" s="1">
        <v>3</v>
      </c>
      <c r="BG58" s="1">
        <v>4</v>
      </c>
      <c r="BH58" s="1">
        <v>3</v>
      </c>
    </row>
    <row r="59" spans="1:60" ht="12.75" x14ac:dyDescent="0.2">
      <c r="A59" s="1" t="s">
        <v>162</v>
      </c>
      <c r="B59" s="1" t="s">
        <v>8</v>
      </c>
      <c r="C59" s="1" t="s">
        <v>163</v>
      </c>
      <c r="D59" s="1" t="s">
        <v>24</v>
      </c>
      <c r="E59" s="1" t="s">
        <v>164</v>
      </c>
      <c r="F59" s="1" t="s">
        <v>165</v>
      </c>
      <c r="G59" s="1" t="s">
        <v>26</v>
      </c>
      <c r="H59" s="1">
        <v>2</v>
      </c>
      <c r="I59" s="1">
        <v>1</v>
      </c>
      <c r="J59" s="1">
        <v>2</v>
      </c>
      <c r="K59" s="1">
        <v>1</v>
      </c>
      <c r="L59" s="1">
        <v>2</v>
      </c>
      <c r="M59" s="1">
        <v>1</v>
      </c>
      <c r="N59" s="1">
        <v>1</v>
      </c>
      <c r="O59" s="1">
        <v>2</v>
      </c>
      <c r="P59" s="1">
        <v>3</v>
      </c>
      <c r="Q59" s="1">
        <v>2</v>
      </c>
      <c r="R59" s="1">
        <v>3</v>
      </c>
      <c r="S59" s="1">
        <v>4</v>
      </c>
      <c r="T59" s="1">
        <v>2</v>
      </c>
      <c r="U59" s="1">
        <v>1</v>
      </c>
      <c r="V59" s="1">
        <v>4</v>
      </c>
      <c r="W59" s="1">
        <v>3</v>
      </c>
      <c r="X59" s="1">
        <v>2</v>
      </c>
      <c r="Y59" s="1">
        <v>3</v>
      </c>
      <c r="Z59" s="1">
        <v>1</v>
      </c>
      <c r="AA59" s="1">
        <v>2</v>
      </c>
      <c r="AB59" s="1">
        <v>3</v>
      </c>
      <c r="AC59" s="1">
        <v>4</v>
      </c>
      <c r="AD59" s="1">
        <v>3</v>
      </c>
      <c r="AE59" s="1">
        <v>4</v>
      </c>
      <c r="AF59" s="1">
        <v>4</v>
      </c>
      <c r="AG59" s="1">
        <v>3</v>
      </c>
      <c r="AH59" s="1">
        <v>4</v>
      </c>
      <c r="AI59" s="1">
        <v>3</v>
      </c>
      <c r="AJ59" s="1">
        <v>4</v>
      </c>
      <c r="AK59" s="1">
        <v>4</v>
      </c>
      <c r="AL59" s="1">
        <v>3</v>
      </c>
      <c r="AM59" s="1">
        <v>4</v>
      </c>
      <c r="AN59" s="1">
        <v>3</v>
      </c>
      <c r="AO59" s="1">
        <v>4</v>
      </c>
      <c r="AP59" s="1">
        <v>4</v>
      </c>
      <c r="AQ59" s="1">
        <v>2</v>
      </c>
      <c r="AR59" s="1">
        <v>3</v>
      </c>
      <c r="AS59" s="1">
        <v>4</v>
      </c>
      <c r="AT59" s="1">
        <v>3</v>
      </c>
      <c r="AU59" s="1">
        <v>3</v>
      </c>
      <c r="AV59" s="1">
        <v>4</v>
      </c>
      <c r="AW59" s="1">
        <v>3</v>
      </c>
      <c r="AX59" s="1">
        <v>4</v>
      </c>
      <c r="AY59" s="1">
        <v>2</v>
      </c>
      <c r="AZ59" s="1">
        <v>1</v>
      </c>
      <c r="BA59" s="1">
        <v>3</v>
      </c>
      <c r="BB59" s="1">
        <v>2</v>
      </c>
      <c r="BC59" s="1">
        <v>3</v>
      </c>
      <c r="BD59" s="1">
        <v>3</v>
      </c>
      <c r="BE59" s="1">
        <v>4</v>
      </c>
      <c r="BF59" s="1">
        <v>2</v>
      </c>
      <c r="BG59" s="1">
        <v>3</v>
      </c>
      <c r="BH59" s="1">
        <v>2</v>
      </c>
    </row>
    <row r="60" spans="1:60" ht="12.75" x14ac:dyDescent="0.2">
      <c r="A60" s="1" t="s">
        <v>166</v>
      </c>
      <c r="B60" s="1" t="s">
        <v>8</v>
      </c>
      <c r="C60" s="1" t="s">
        <v>167</v>
      </c>
      <c r="D60" s="1" t="s">
        <v>10</v>
      </c>
      <c r="E60" s="1" t="s">
        <v>11</v>
      </c>
      <c r="F60" s="1" t="s">
        <v>12</v>
      </c>
      <c r="G60" s="1" t="s">
        <v>21</v>
      </c>
      <c r="H60" s="1">
        <v>2</v>
      </c>
      <c r="I60" s="1">
        <v>1</v>
      </c>
      <c r="J60" s="1">
        <v>2</v>
      </c>
      <c r="K60" s="1">
        <v>1</v>
      </c>
      <c r="L60" s="1">
        <v>2</v>
      </c>
      <c r="M60" s="1">
        <v>2</v>
      </c>
      <c r="N60" s="1">
        <v>1</v>
      </c>
      <c r="O60" s="1">
        <v>2</v>
      </c>
      <c r="P60" s="1">
        <v>3</v>
      </c>
      <c r="Q60" s="1">
        <v>2</v>
      </c>
      <c r="R60" s="1">
        <v>1</v>
      </c>
      <c r="S60" s="1">
        <v>2</v>
      </c>
      <c r="T60" s="1">
        <v>2</v>
      </c>
      <c r="U60" s="1">
        <v>1</v>
      </c>
      <c r="V60" s="1">
        <v>4</v>
      </c>
      <c r="W60" s="1">
        <v>3</v>
      </c>
      <c r="X60" s="1">
        <v>2</v>
      </c>
      <c r="Y60" s="1">
        <v>4</v>
      </c>
      <c r="Z60" s="1">
        <v>2</v>
      </c>
      <c r="AA60" s="1">
        <v>1</v>
      </c>
      <c r="AB60" s="1">
        <v>3</v>
      </c>
      <c r="AC60" s="1">
        <v>3</v>
      </c>
      <c r="AD60" s="1">
        <v>4</v>
      </c>
      <c r="AE60" s="1">
        <v>3</v>
      </c>
      <c r="AF60" s="1">
        <v>4</v>
      </c>
      <c r="AG60" s="1">
        <v>4</v>
      </c>
      <c r="AH60" s="1">
        <v>3</v>
      </c>
      <c r="AI60" s="1">
        <v>4</v>
      </c>
      <c r="AJ60" s="1">
        <v>3</v>
      </c>
      <c r="AK60" s="1">
        <v>3</v>
      </c>
      <c r="AL60" s="1">
        <v>2</v>
      </c>
      <c r="AM60" s="1">
        <v>3</v>
      </c>
      <c r="AN60" s="1">
        <v>4</v>
      </c>
      <c r="AO60" s="1">
        <v>4</v>
      </c>
      <c r="AP60" s="1">
        <v>4</v>
      </c>
      <c r="AQ60" s="1">
        <v>2</v>
      </c>
      <c r="AR60" s="1">
        <v>3</v>
      </c>
      <c r="AS60" s="1">
        <v>4</v>
      </c>
      <c r="AT60" s="1">
        <v>3</v>
      </c>
      <c r="AU60" s="1">
        <v>1</v>
      </c>
      <c r="AV60" s="1">
        <v>3</v>
      </c>
      <c r="AW60" s="1">
        <v>4</v>
      </c>
      <c r="AX60" s="1">
        <v>3</v>
      </c>
      <c r="AY60" s="1">
        <v>2</v>
      </c>
      <c r="AZ60" s="1">
        <v>1</v>
      </c>
      <c r="BA60" s="1">
        <v>3</v>
      </c>
      <c r="BB60" s="1">
        <v>2</v>
      </c>
      <c r="BC60" s="1">
        <v>3</v>
      </c>
      <c r="BD60" s="1">
        <v>3</v>
      </c>
      <c r="BE60" s="1">
        <v>4</v>
      </c>
      <c r="BF60" s="1">
        <v>2</v>
      </c>
      <c r="BG60" s="1">
        <v>3</v>
      </c>
      <c r="BH60" s="1">
        <v>1</v>
      </c>
    </row>
    <row r="61" spans="1:60" ht="12.75" x14ac:dyDescent="0.2">
      <c r="A61" s="1" t="s">
        <v>168</v>
      </c>
      <c r="B61" s="1" t="s">
        <v>8</v>
      </c>
      <c r="C61" s="1" t="s">
        <v>169</v>
      </c>
      <c r="D61" s="1" t="s">
        <v>24</v>
      </c>
      <c r="E61" s="1" t="s">
        <v>148</v>
      </c>
      <c r="F61" s="1" t="s">
        <v>17</v>
      </c>
      <c r="G61" s="1" t="s">
        <v>26</v>
      </c>
      <c r="H61" s="1">
        <v>1</v>
      </c>
      <c r="I61" s="1">
        <v>2</v>
      </c>
      <c r="J61" s="1">
        <v>1</v>
      </c>
      <c r="K61" s="1">
        <v>2</v>
      </c>
      <c r="L61" s="1">
        <v>2</v>
      </c>
      <c r="M61" s="1">
        <v>1</v>
      </c>
      <c r="N61" s="1">
        <v>2</v>
      </c>
      <c r="O61" s="1">
        <v>2</v>
      </c>
      <c r="P61" s="1">
        <v>3</v>
      </c>
      <c r="Q61" s="1">
        <v>2</v>
      </c>
      <c r="R61" s="1">
        <v>1</v>
      </c>
      <c r="S61" s="1">
        <v>2</v>
      </c>
      <c r="T61" s="1">
        <v>1</v>
      </c>
      <c r="U61" s="1">
        <v>2</v>
      </c>
      <c r="V61" s="1">
        <v>4</v>
      </c>
      <c r="W61" s="1">
        <v>3</v>
      </c>
      <c r="X61" s="1">
        <v>1</v>
      </c>
      <c r="Y61" s="1">
        <v>3</v>
      </c>
      <c r="Z61" s="1">
        <v>2</v>
      </c>
      <c r="AA61" s="1">
        <v>2</v>
      </c>
      <c r="AB61" s="1">
        <v>4</v>
      </c>
      <c r="AC61" s="1">
        <v>3</v>
      </c>
      <c r="AD61" s="1">
        <v>4</v>
      </c>
      <c r="AE61" s="1">
        <v>4</v>
      </c>
      <c r="AF61" s="1">
        <v>3</v>
      </c>
      <c r="AG61" s="1">
        <v>4</v>
      </c>
      <c r="AH61" s="1">
        <v>3</v>
      </c>
      <c r="AI61" s="1">
        <v>3</v>
      </c>
      <c r="AJ61" s="1">
        <v>4</v>
      </c>
      <c r="AK61" s="1">
        <v>3</v>
      </c>
      <c r="AL61" s="1">
        <v>4</v>
      </c>
      <c r="AM61" s="1">
        <v>3</v>
      </c>
      <c r="AN61" s="1">
        <v>4</v>
      </c>
      <c r="AO61" s="1">
        <v>3</v>
      </c>
      <c r="AP61" s="1">
        <v>4</v>
      </c>
      <c r="AQ61" s="1">
        <v>2</v>
      </c>
      <c r="AR61" s="1">
        <v>3</v>
      </c>
      <c r="AS61" s="1">
        <v>4</v>
      </c>
      <c r="AT61" s="1">
        <v>3</v>
      </c>
      <c r="AU61" s="1">
        <v>3</v>
      </c>
      <c r="AV61" s="1">
        <v>4</v>
      </c>
      <c r="AW61" s="1">
        <v>3</v>
      </c>
      <c r="AX61" s="1">
        <v>4</v>
      </c>
      <c r="AY61" s="1">
        <v>2</v>
      </c>
      <c r="AZ61" s="1">
        <v>1</v>
      </c>
      <c r="BA61" s="1">
        <v>3</v>
      </c>
      <c r="BB61" s="1">
        <v>2</v>
      </c>
      <c r="BC61" s="1">
        <v>3</v>
      </c>
      <c r="BD61" s="1">
        <v>4</v>
      </c>
      <c r="BE61" s="1">
        <v>3</v>
      </c>
      <c r="BF61" s="1">
        <v>1</v>
      </c>
      <c r="BG61" s="1">
        <v>3</v>
      </c>
      <c r="BH61" s="1">
        <v>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94"/>
  <sheetViews>
    <sheetView zoomScale="73" zoomScaleNormal="73" workbookViewId="0">
      <selection activeCell="P23" sqref="P23:P24"/>
    </sheetView>
  </sheetViews>
  <sheetFormatPr defaultRowHeight="12.75" x14ac:dyDescent="0.2"/>
  <sheetData>
    <row r="2" spans="1:21" x14ac:dyDescent="0.2">
      <c r="A2" s="299" t="s">
        <v>603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</row>
    <row r="3" spans="1:21" x14ac:dyDescent="0.2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</row>
    <row r="6" spans="1:21" x14ac:dyDescent="0.2">
      <c r="B6" s="302" t="s">
        <v>604</v>
      </c>
      <c r="C6" s="302"/>
      <c r="D6" s="302"/>
      <c r="E6" s="302"/>
      <c r="F6" s="302"/>
    </row>
    <row r="7" spans="1:21" x14ac:dyDescent="0.2">
      <c r="B7" s="302"/>
      <c r="C7" s="302"/>
      <c r="D7" s="302"/>
      <c r="E7" s="302"/>
      <c r="F7" s="302"/>
    </row>
    <row r="8" spans="1:21" x14ac:dyDescent="0.2">
      <c r="B8" s="302"/>
      <c r="C8" s="302"/>
      <c r="D8" s="302"/>
      <c r="E8" s="302"/>
      <c r="F8" s="302"/>
    </row>
    <row r="9" spans="1:21" x14ac:dyDescent="0.2">
      <c r="B9" s="302"/>
      <c r="C9" s="302"/>
      <c r="D9" s="302"/>
      <c r="E9" s="302"/>
      <c r="F9" s="302"/>
    </row>
    <row r="12" spans="1:21" ht="15" x14ac:dyDescent="0.2">
      <c r="B12" s="313" t="s">
        <v>252</v>
      </c>
      <c r="C12" s="313"/>
      <c r="D12" s="313"/>
      <c r="E12" s="313"/>
      <c r="F12" s="313"/>
      <c r="G12" s="229"/>
    </row>
    <row r="13" spans="1:21" ht="48" x14ac:dyDescent="0.2">
      <c r="B13" s="230" t="s">
        <v>249</v>
      </c>
      <c r="C13" s="231" t="s">
        <v>253</v>
      </c>
      <c r="D13" s="232" t="s">
        <v>254</v>
      </c>
      <c r="E13" s="232" t="s">
        <v>255</v>
      </c>
      <c r="F13" s="233" t="s">
        <v>256</v>
      </c>
      <c r="G13" s="229"/>
    </row>
    <row r="14" spans="1:21" x14ac:dyDescent="0.2">
      <c r="B14" s="235" t="s">
        <v>203</v>
      </c>
      <c r="C14" s="260">
        <v>44.150000000000006</v>
      </c>
      <c r="D14" s="238">
        <v>72.638135593220341</v>
      </c>
      <c r="E14" s="238">
        <v>0.71408946570411891</v>
      </c>
      <c r="F14" s="261">
        <v>0.83886341628457761</v>
      </c>
      <c r="G14" s="229"/>
    </row>
    <row r="15" spans="1:21" x14ac:dyDescent="0.2">
      <c r="B15" s="240" t="s">
        <v>204</v>
      </c>
      <c r="C15" s="262">
        <v>44.25</v>
      </c>
      <c r="D15" s="242">
        <v>69.478813559322035</v>
      </c>
      <c r="E15" s="242">
        <v>0.68844739220259965</v>
      </c>
      <c r="F15" s="243">
        <v>0.83657376349332191</v>
      </c>
      <c r="G15" s="229"/>
    </row>
    <row r="16" spans="1:21" x14ac:dyDescent="0.2">
      <c r="B16" s="240" t="s">
        <v>205</v>
      </c>
      <c r="C16" s="262">
        <v>44.333333333333336</v>
      </c>
      <c r="D16" s="242">
        <v>72.734463276836166</v>
      </c>
      <c r="E16" s="242">
        <v>0.56504772897592925</v>
      </c>
      <c r="F16" s="243">
        <v>0.84340579850862207</v>
      </c>
      <c r="G16" s="229"/>
    </row>
    <row r="17" spans="2:7" x14ac:dyDescent="0.2">
      <c r="B17" s="240" t="s">
        <v>206</v>
      </c>
      <c r="C17" s="262">
        <v>44.2</v>
      </c>
      <c r="D17" s="242">
        <v>73.993220338983051</v>
      </c>
      <c r="E17" s="242">
        <v>0.56916095128727495</v>
      </c>
      <c r="F17" s="243">
        <v>0.84401771806853587</v>
      </c>
      <c r="G17" s="229"/>
    </row>
    <row r="18" spans="2:7" x14ac:dyDescent="0.2">
      <c r="B18" s="240" t="s">
        <v>207</v>
      </c>
      <c r="C18" s="262">
        <v>44.183333333333337</v>
      </c>
      <c r="D18" s="242">
        <v>72.457344632768368</v>
      </c>
      <c r="E18" s="242">
        <v>0.5678272530100793</v>
      </c>
      <c r="F18" s="243">
        <v>0.84317677651764722</v>
      </c>
      <c r="G18" s="229"/>
    </row>
    <row r="19" spans="2:7" x14ac:dyDescent="0.2">
      <c r="B19" s="240" t="s">
        <v>208</v>
      </c>
      <c r="C19" s="262">
        <v>44.650000000000006</v>
      </c>
      <c r="D19" s="242">
        <v>74.909322033898306</v>
      </c>
      <c r="E19" s="242">
        <v>0.44149808337553653</v>
      </c>
      <c r="F19" s="243">
        <v>0.84900953695428372</v>
      </c>
      <c r="G19" s="229"/>
    </row>
    <row r="20" spans="2:7" x14ac:dyDescent="0.2">
      <c r="B20" s="240" t="s">
        <v>209</v>
      </c>
      <c r="C20" s="262">
        <v>44.716666666666669</v>
      </c>
      <c r="D20" s="242">
        <v>72.443785310734469</v>
      </c>
      <c r="E20" s="242">
        <v>0.55993865441012824</v>
      </c>
      <c r="F20" s="243">
        <v>0.84350031779950163</v>
      </c>
      <c r="G20" s="229"/>
    </row>
    <row r="21" spans="2:7" x14ac:dyDescent="0.2">
      <c r="B21" s="240" t="s">
        <v>210</v>
      </c>
      <c r="C21" s="262">
        <v>44.483333333333334</v>
      </c>
      <c r="D21" s="242">
        <v>74.186158192090403</v>
      </c>
      <c r="E21" s="242">
        <v>0.48898326001378967</v>
      </c>
      <c r="F21" s="243">
        <v>0.84692844005955392</v>
      </c>
      <c r="G21" s="229"/>
    </row>
    <row r="22" spans="2:7" x14ac:dyDescent="0.2">
      <c r="B22" s="240" t="s">
        <v>211</v>
      </c>
      <c r="C22" s="262">
        <v>43.916666666666671</v>
      </c>
      <c r="D22" s="242">
        <v>77.874293785310741</v>
      </c>
      <c r="E22" s="242">
        <v>0.30715341771719962</v>
      </c>
      <c r="F22" s="243">
        <v>0.85414709349777818</v>
      </c>
      <c r="G22" s="229"/>
    </row>
    <row r="23" spans="2:7" x14ac:dyDescent="0.2">
      <c r="B23" s="240" t="s">
        <v>213</v>
      </c>
      <c r="C23" s="262">
        <v>44.5</v>
      </c>
      <c r="D23" s="242">
        <v>71.576271186440678</v>
      </c>
      <c r="E23" s="242">
        <v>0.54341778282215691</v>
      </c>
      <c r="F23" s="243">
        <v>0.84413775751835185</v>
      </c>
      <c r="G23" s="229"/>
    </row>
    <row r="24" spans="2:7" x14ac:dyDescent="0.2">
      <c r="B24" s="240" t="s">
        <v>214</v>
      </c>
      <c r="C24" s="262">
        <v>44.5</v>
      </c>
      <c r="D24" s="242">
        <v>71.576271186440678</v>
      </c>
      <c r="E24" s="242">
        <v>0.60840078132141606</v>
      </c>
      <c r="F24" s="243">
        <v>0.84111857684110825</v>
      </c>
      <c r="G24" s="229"/>
    </row>
    <row r="25" spans="2:7" x14ac:dyDescent="0.2">
      <c r="B25" s="240" t="s">
        <v>215</v>
      </c>
      <c r="C25" s="262">
        <v>44.800000000000004</v>
      </c>
      <c r="D25" s="242">
        <v>72.535593220338981</v>
      </c>
      <c r="E25" s="242">
        <v>0.5780557761022197</v>
      </c>
      <c r="F25" s="243">
        <v>0.84280511029068139</v>
      </c>
      <c r="G25" s="229"/>
    </row>
    <row r="26" spans="2:7" x14ac:dyDescent="0.2">
      <c r="B26" s="240" t="s">
        <v>216</v>
      </c>
      <c r="C26" s="262">
        <v>44.550000000000004</v>
      </c>
      <c r="D26" s="242">
        <v>74.353389830508476</v>
      </c>
      <c r="E26" s="242">
        <v>0.4998985556378186</v>
      </c>
      <c r="F26" s="243">
        <v>0.84654136795194734</v>
      </c>
      <c r="G26" s="229"/>
    </row>
    <row r="27" spans="2:7" x14ac:dyDescent="0.2">
      <c r="B27" s="240" t="s">
        <v>217</v>
      </c>
      <c r="C27" s="262">
        <v>45.016666666666673</v>
      </c>
      <c r="D27" s="242">
        <v>76.457344632768354</v>
      </c>
      <c r="E27" s="242">
        <v>0.31585183085195206</v>
      </c>
      <c r="F27" s="243">
        <v>0.8548080795391988</v>
      </c>
      <c r="G27" s="229"/>
    </row>
    <row r="28" spans="2:7" x14ac:dyDescent="0.2">
      <c r="B28" s="240" t="s">
        <v>218</v>
      </c>
      <c r="C28" s="262">
        <v>44.56666666666667</v>
      </c>
      <c r="D28" s="242">
        <v>92.554802259887012</v>
      </c>
      <c r="E28" s="242">
        <v>-0.56460879831158517</v>
      </c>
      <c r="F28" s="243">
        <v>0.89095977646469948</v>
      </c>
      <c r="G28" s="229"/>
    </row>
    <row r="29" spans="2:7" x14ac:dyDescent="0.2">
      <c r="B29" s="240" t="s">
        <v>219</v>
      </c>
      <c r="C29" s="262">
        <v>44.06666666666667</v>
      </c>
      <c r="D29" s="242">
        <v>72.842937853107344</v>
      </c>
      <c r="E29" s="242">
        <v>0.61174475686790009</v>
      </c>
      <c r="F29" s="243">
        <v>0.84182020367325416</v>
      </c>
      <c r="G29" s="229"/>
    </row>
    <row r="30" spans="2:7" x14ac:dyDescent="0.2">
      <c r="B30" s="240" t="s">
        <v>220</v>
      </c>
      <c r="C30" s="262">
        <v>44.5</v>
      </c>
      <c r="D30" s="242">
        <v>74.084745762711862</v>
      </c>
      <c r="E30" s="242">
        <v>0.51995298952465974</v>
      </c>
      <c r="F30" s="243">
        <v>0.8456974948524365</v>
      </c>
      <c r="G30" s="229"/>
    </row>
    <row r="31" spans="2:7" x14ac:dyDescent="0.2">
      <c r="B31" s="256" t="s">
        <v>221</v>
      </c>
      <c r="C31" s="263">
        <v>44.75</v>
      </c>
      <c r="D31" s="264">
        <v>74.699152542372886</v>
      </c>
      <c r="E31" s="264">
        <v>0.45303860984600353</v>
      </c>
      <c r="F31" s="265">
        <v>0.84850530376084854</v>
      </c>
      <c r="G31" s="229"/>
    </row>
    <row r="33" spans="1:21" ht="15" x14ac:dyDescent="0.2">
      <c r="A33" s="313" t="s">
        <v>244</v>
      </c>
      <c r="B33" s="313"/>
      <c r="C33" s="313"/>
      <c r="D33" s="313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13"/>
      <c r="P33" s="313"/>
      <c r="Q33" s="313"/>
      <c r="R33" s="313"/>
      <c r="S33" s="313"/>
      <c r="T33" s="313"/>
      <c r="U33" s="313"/>
    </row>
    <row r="34" spans="1:21" x14ac:dyDescent="0.2">
      <c r="A34" s="230" t="s">
        <v>249</v>
      </c>
      <c r="B34" s="230"/>
      <c r="C34" s="231" t="s">
        <v>203</v>
      </c>
      <c r="D34" s="232" t="s">
        <v>204</v>
      </c>
      <c r="E34" s="232" t="s">
        <v>205</v>
      </c>
      <c r="F34" s="232" t="s">
        <v>206</v>
      </c>
      <c r="G34" s="232" t="s">
        <v>207</v>
      </c>
      <c r="H34" s="232" t="s">
        <v>208</v>
      </c>
      <c r="I34" s="232" t="s">
        <v>209</v>
      </c>
      <c r="J34" s="232" t="s">
        <v>210</v>
      </c>
      <c r="K34" s="232" t="s">
        <v>211</v>
      </c>
      <c r="L34" s="232" t="s">
        <v>213</v>
      </c>
      <c r="M34" s="232" t="s">
        <v>214</v>
      </c>
      <c r="N34" s="232" t="s">
        <v>215</v>
      </c>
      <c r="O34" s="232" t="s">
        <v>216</v>
      </c>
      <c r="P34" s="232" t="s">
        <v>217</v>
      </c>
      <c r="Q34" s="232" t="s">
        <v>218</v>
      </c>
      <c r="R34" s="232" t="s">
        <v>219</v>
      </c>
      <c r="S34" s="232" t="s">
        <v>220</v>
      </c>
      <c r="T34" s="232" t="s">
        <v>221</v>
      </c>
      <c r="U34" s="233" t="s">
        <v>263</v>
      </c>
    </row>
    <row r="35" spans="1:21" ht="36" x14ac:dyDescent="0.2">
      <c r="A35" s="234" t="s">
        <v>203</v>
      </c>
      <c r="B35" s="235" t="s">
        <v>245</v>
      </c>
      <c r="C35" s="236">
        <v>1</v>
      </c>
      <c r="D35" s="237" t="s">
        <v>522</v>
      </c>
      <c r="E35" s="237" t="s">
        <v>523</v>
      </c>
      <c r="F35" s="237" t="s">
        <v>524</v>
      </c>
      <c r="G35" s="237" t="s">
        <v>525</v>
      </c>
      <c r="H35" s="238">
        <v>0.23440062463198827</v>
      </c>
      <c r="I35" s="237" t="s">
        <v>526</v>
      </c>
      <c r="J35" s="237" t="s">
        <v>527</v>
      </c>
      <c r="K35" s="237" t="s">
        <v>473</v>
      </c>
      <c r="L35" s="237" t="s">
        <v>485</v>
      </c>
      <c r="M35" s="237" t="s">
        <v>528</v>
      </c>
      <c r="N35" s="237" t="s">
        <v>529</v>
      </c>
      <c r="O35" s="237" t="s">
        <v>433</v>
      </c>
      <c r="P35" s="238">
        <v>0.15897584240334728</v>
      </c>
      <c r="Q35" s="237" t="s">
        <v>530</v>
      </c>
      <c r="R35" s="237" t="s">
        <v>531</v>
      </c>
      <c r="S35" s="237" t="s">
        <v>471</v>
      </c>
      <c r="T35" s="237" t="s">
        <v>532</v>
      </c>
      <c r="U35" s="239" t="s">
        <v>533</v>
      </c>
    </row>
    <row r="36" spans="1:21" ht="24" x14ac:dyDescent="0.2">
      <c r="A36" s="240"/>
      <c r="B36" s="240" t="s">
        <v>246</v>
      </c>
      <c r="C36" s="241"/>
      <c r="D36" s="242">
        <v>8.0198781998916028E-7</v>
      </c>
      <c r="E36" s="242">
        <v>7.4458372014714713E-5</v>
      </c>
      <c r="F36" s="242">
        <v>1.3159067899958456E-4</v>
      </c>
      <c r="G36" s="242">
        <v>9.0442120803691475E-6</v>
      </c>
      <c r="H36" s="242">
        <v>7.1439903233134025E-2</v>
      </c>
      <c r="I36" s="242">
        <v>2.3280061217507769E-5</v>
      </c>
      <c r="J36" s="242">
        <v>8.1899705588566317E-5</v>
      </c>
      <c r="K36" s="242">
        <v>2.953530920180421E-4</v>
      </c>
      <c r="L36" s="242">
        <v>6.0299556913818815E-3</v>
      </c>
      <c r="M36" s="242">
        <v>1.0287276205149362E-5</v>
      </c>
      <c r="N36" s="242">
        <v>1.023789366627479E-3</v>
      </c>
      <c r="O36" s="242">
        <v>4.9009768830997155E-2</v>
      </c>
      <c r="P36" s="242">
        <v>0.22503387889004392</v>
      </c>
      <c r="Q36" s="242">
        <v>1.4675619234842297E-4</v>
      </c>
      <c r="R36" s="242">
        <v>2.3704504535988526E-7</v>
      </c>
      <c r="S36" s="242">
        <v>1.0537017000644482E-4</v>
      </c>
      <c r="T36" s="242">
        <v>4.6215893022234378E-3</v>
      </c>
      <c r="U36" s="243">
        <v>6.3671802244943675E-13</v>
      </c>
    </row>
    <row r="37" spans="1:21" x14ac:dyDescent="0.2">
      <c r="A37" s="244"/>
      <c r="B37" s="244" t="s">
        <v>247</v>
      </c>
      <c r="C37" s="245">
        <v>60</v>
      </c>
      <c r="D37" s="246">
        <v>60</v>
      </c>
      <c r="E37" s="246">
        <v>60</v>
      </c>
      <c r="F37" s="246">
        <v>60</v>
      </c>
      <c r="G37" s="246">
        <v>60</v>
      </c>
      <c r="H37" s="246">
        <v>60</v>
      </c>
      <c r="I37" s="246">
        <v>60</v>
      </c>
      <c r="J37" s="246">
        <v>60</v>
      </c>
      <c r="K37" s="246">
        <v>60</v>
      </c>
      <c r="L37" s="246">
        <v>60</v>
      </c>
      <c r="M37" s="246">
        <v>60</v>
      </c>
      <c r="N37" s="246">
        <v>60</v>
      </c>
      <c r="O37" s="246">
        <v>60</v>
      </c>
      <c r="P37" s="246">
        <v>60</v>
      </c>
      <c r="Q37" s="246">
        <v>60</v>
      </c>
      <c r="R37" s="246">
        <v>60</v>
      </c>
      <c r="S37" s="246">
        <v>60</v>
      </c>
      <c r="T37" s="246">
        <v>60</v>
      </c>
      <c r="U37" s="247">
        <v>60</v>
      </c>
    </row>
    <row r="38" spans="1:21" ht="36" x14ac:dyDescent="0.2">
      <c r="A38" s="244" t="s">
        <v>204</v>
      </c>
      <c r="B38" s="240" t="s">
        <v>245</v>
      </c>
      <c r="C38" s="248" t="s">
        <v>522</v>
      </c>
      <c r="D38" s="249">
        <v>1</v>
      </c>
      <c r="E38" s="250" t="s">
        <v>404</v>
      </c>
      <c r="F38" s="250" t="s">
        <v>534</v>
      </c>
      <c r="G38" s="250" t="s">
        <v>535</v>
      </c>
      <c r="H38" s="242">
        <v>0.23335615372033419</v>
      </c>
      <c r="I38" s="250" t="s">
        <v>536</v>
      </c>
      <c r="J38" s="250" t="s">
        <v>536</v>
      </c>
      <c r="K38" s="250" t="s">
        <v>537</v>
      </c>
      <c r="L38" s="250" t="s">
        <v>538</v>
      </c>
      <c r="M38" s="250" t="s">
        <v>539</v>
      </c>
      <c r="N38" s="250" t="s">
        <v>540</v>
      </c>
      <c r="O38" s="250" t="s">
        <v>541</v>
      </c>
      <c r="P38" s="242">
        <v>0.1061433248894573</v>
      </c>
      <c r="Q38" s="250" t="s">
        <v>542</v>
      </c>
      <c r="R38" s="250" t="s">
        <v>543</v>
      </c>
      <c r="S38" s="250" t="s">
        <v>473</v>
      </c>
      <c r="T38" s="250" t="s">
        <v>481</v>
      </c>
      <c r="U38" s="251" t="s">
        <v>544</v>
      </c>
    </row>
    <row r="39" spans="1:21" ht="24" x14ac:dyDescent="0.2">
      <c r="A39" s="240"/>
      <c r="B39" s="240" t="s">
        <v>246</v>
      </c>
      <c r="C39" s="252">
        <v>8.0198781998916028E-7</v>
      </c>
      <c r="D39" s="253"/>
      <c r="E39" s="242">
        <v>5.2159793820405853E-8</v>
      </c>
      <c r="F39" s="242">
        <v>7.7599747991970798E-5</v>
      </c>
      <c r="G39" s="242">
        <v>2.267044940162471E-8</v>
      </c>
      <c r="H39" s="242">
        <v>7.2748009459383603E-2</v>
      </c>
      <c r="I39" s="242">
        <v>3.8482086375840846E-3</v>
      </c>
      <c r="J39" s="242">
        <v>3.8253187460323681E-3</v>
      </c>
      <c r="K39" s="242">
        <v>1.992020316415339E-3</v>
      </c>
      <c r="L39" s="242">
        <v>1.6485418722490677E-2</v>
      </c>
      <c r="M39" s="242">
        <v>3.0790450680402091E-4</v>
      </c>
      <c r="N39" s="242">
        <v>6.2881615716281446E-3</v>
      </c>
      <c r="O39" s="242">
        <v>1.2263810630592779E-4</v>
      </c>
      <c r="P39" s="242">
        <v>0.41956790018519197</v>
      </c>
      <c r="Q39" s="242">
        <v>3.6665873956744462E-4</v>
      </c>
      <c r="R39" s="242">
        <v>1.9810904200901898E-7</v>
      </c>
      <c r="S39" s="242">
        <v>2.9871108671368263E-4</v>
      </c>
      <c r="T39" s="242">
        <v>4.0770487309797675E-2</v>
      </c>
      <c r="U39" s="243">
        <v>2.7505863094593743E-12</v>
      </c>
    </row>
    <row r="40" spans="1:21" x14ac:dyDescent="0.2">
      <c r="A40" s="244"/>
      <c r="B40" s="244" t="s">
        <v>247</v>
      </c>
      <c r="C40" s="245">
        <v>60</v>
      </c>
      <c r="D40" s="246">
        <v>60</v>
      </c>
      <c r="E40" s="246">
        <v>60</v>
      </c>
      <c r="F40" s="246">
        <v>60</v>
      </c>
      <c r="G40" s="246">
        <v>60</v>
      </c>
      <c r="H40" s="246">
        <v>60</v>
      </c>
      <c r="I40" s="246">
        <v>60</v>
      </c>
      <c r="J40" s="246">
        <v>60</v>
      </c>
      <c r="K40" s="246">
        <v>60</v>
      </c>
      <c r="L40" s="246">
        <v>60</v>
      </c>
      <c r="M40" s="246">
        <v>60</v>
      </c>
      <c r="N40" s="246">
        <v>60</v>
      </c>
      <c r="O40" s="246">
        <v>60</v>
      </c>
      <c r="P40" s="246">
        <v>60</v>
      </c>
      <c r="Q40" s="246">
        <v>60</v>
      </c>
      <c r="R40" s="246">
        <v>60</v>
      </c>
      <c r="S40" s="246">
        <v>60</v>
      </c>
      <c r="T40" s="246">
        <v>60</v>
      </c>
      <c r="U40" s="247">
        <v>60</v>
      </c>
    </row>
    <row r="41" spans="1:21" ht="36" x14ac:dyDescent="0.2">
      <c r="A41" s="244" t="s">
        <v>205</v>
      </c>
      <c r="B41" s="240" t="s">
        <v>245</v>
      </c>
      <c r="C41" s="248" t="s">
        <v>523</v>
      </c>
      <c r="D41" s="250" t="s">
        <v>404</v>
      </c>
      <c r="E41" s="249">
        <v>1</v>
      </c>
      <c r="F41" s="250" t="s">
        <v>446</v>
      </c>
      <c r="G41" s="250" t="s">
        <v>545</v>
      </c>
      <c r="H41" s="242">
        <v>0.16623653553575687</v>
      </c>
      <c r="I41" s="242">
        <v>0.1904514651595404</v>
      </c>
      <c r="J41" s="250" t="s">
        <v>546</v>
      </c>
      <c r="K41" s="250" t="s">
        <v>547</v>
      </c>
      <c r="L41" s="250" t="s">
        <v>548</v>
      </c>
      <c r="M41" s="242">
        <v>0.19699382500949975</v>
      </c>
      <c r="N41" s="250" t="s">
        <v>500</v>
      </c>
      <c r="O41" s="250" t="s">
        <v>516</v>
      </c>
      <c r="P41" s="242">
        <v>0.17731233532802712</v>
      </c>
      <c r="Q41" s="250" t="s">
        <v>549</v>
      </c>
      <c r="R41" s="250" t="s">
        <v>550</v>
      </c>
      <c r="S41" s="250" t="s">
        <v>551</v>
      </c>
      <c r="T41" s="242">
        <v>0.13501393702409914</v>
      </c>
      <c r="U41" s="251" t="s">
        <v>552</v>
      </c>
    </row>
    <row r="42" spans="1:21" ht="24" x14ac:dyDescent="0.2">
      <c r="A42" s="240"/>
      <c r="B42" s="240" t="s">
        <v>246</v>
      </c>
      <c r="C42" s="252">
        <v>7.4458372014714713E-5</v>
      </c>
      <c r="D42" s="242">
        <v>5.2159793820405853E-8</v>
      </c>
      <c r="E42" s="253"/>
      <c r="F42" s="242">
        <v>1.4409221729277031E-3</v>
      </c>
      <c r="G42" s="242">
        <v>6.0806051950871549E-5</v>
      </c>
      <c r="H42" s="242">
        <v>0.20428797154465569</v>
      </c>
      <c r="I42" s="242">
        <v>0.14495739733868412</v>
      </c>
      <c r="J42" s="242">
        <v>4.8577481251907022E-2</v>
      </c>
      <c r="K42" s="242">
        <v>4.1801870076329985E-3</v>
      </c>
      <c r="L42" s="242">
        <v>1.2653548295357298E-3</v>
      </c>
      <c r="M42" s="242">
        <v>0.13139215705013477</v>
      </c>
      <c r="N42" s="242">
        <v>2.7804193783014693E-2</v>
      </c>
      <c r="O42" s="242">
        <v>4.2265534976408844E-5</v>
      </c>
      <c r="P42" s="242">
        <v>0.17531229033031168</v>
      </c>
      <c r="Q42" s="242">
        <v>2.5065359388991907E-2</v>
      </c>
      <c r="R42" s="242">
        <v>1.8127549116401771E-5</v>
      </c>
      <c r="S42" s="242">
        <v>4.4193069335344323E-2</v>
      </c>
      <c r="T42" s="242">
        <v>0.30369944591639619</v>
      </c>
      <c r="U42" s="243">
        <v>2.6826478734214315E-8</v>
      </c>
    </row>
    <row r="43" spans="1:21" x14ac:dyDescent="0.2">
      <c r="A43" s="244"/>
      <c r="B43" s="244" t="s">
        <v>247</v>
      </c>
      <c r="C43" s="245">
        <v>60</v>
      </c>
      <c r="D43" s="246">
        <v>60</v>
      </c>
      <c r="E43" s="246">
        <v>60</v>
      </c>
      <c r="F43" s="246">
        <v>60</v>
      </c>
      <c r="G43" s="246">
        <v>60</v>
      </c>
      <c r="H43" s="246">
        <v>60</v>
      </c>
      <c r="I43" s="246">
        <v>60</v>
      </c>
      <c r="J43" s="246">
        <v>60</v>
      </c>
      <c r="K43" s="246">
        <v>60</v>
      </c>
      <c r="L43" s="246">
        <v>60</v>
      </c>
      <c r="M43" s="246">
        <v>60</v>
      </c>
      <c r="N43" s="246">
        <v>60</v>
      </c>
      <c r="O43" s="246">
        <v>60</v>
      </c>
      <c r="P43" s="246">
        <v>60</v>
      </c>
      <c r="Q43" s="246">
        <v>60</v>
      </c>
      <c r="R43" s="246">
        <v>60</v>
      </c>
      <c r="S43" s="246">
        <v>60</v>
      </c>
      <c r="T43" s="246">
        <v>60</v>
      </c>
      <c r="U43" s="247">
        <v>60</v>
      </c>
    </row>
    <row r="44" spans="1:21" ht="36" x14ac:dyDescent="0.2">
      <c r="A44" s="244" t="s">
        <v>206</v>
      </c>
      <c r="B44" s="240" t="s">
        <v>245</v>
      </c>
      <c r="C44" s="248" t="s">
        <v>524</v>
      </c>
      <c r="D44" s="250" t="s">
        <v>534</v>
      </c>
      <c r="E44" s="250" t="s">
        <v>446</v>
      </c>
      <c r="F44" s="249">
        <v>1</v>
      </c>
      <c r="G44" s="250" t="s">
        <v>553</v>
      </c>
      <c r="H44" s="250" t="s">
        <v>554</v>
      </c>
      <c r="I44" s="242">
        <v>0.18115255355281781</v>
      </c>
      <c r="J44" s="250" t="s">
        <v>546</v>
      </c>
      <c r="K44" s="242">
        <v>0.23435098380875502</v>
      </c>
      <c r="L44" s="250" t="s">
        <v>555</v>
      </c>
      <c r="M44" s="242">
        <v>0.23521984711066385</v>
      </c>
      <c r="N44" s="250" t="s">
        <v>480</v>
      </c>
      <c r="O44" s="242">
        <v>0.25387196428947251</v>
      </c>
      <c r="P44" s="250" t="s">
        <v>554</v>
      </c>
      <c r="Q44" s="250" t="s">
        <v>556</v>
      </c>
      <c r="R44" s="250" t="s">
        <v>557</v>
      </c>
      <c r="S44" s="250" t="s">
        <v>558</v>
      </c>
      <c r="T44" s="242">
        <v>0.25246557881318255</v>
      </c>
      <c r="U44" s="251" t="s">
        <v>559</v>
      </c>
    </row>
    <row r="45" spans="1:21" ht="24" x14ac:dyDescent="0.2">
      <c r="A45" s="240"/>
      <c r="B45" s="240" t="s">
        <v>246</v>
      </c>
      <c r="C45" s="252">
        <v>1.3159067899958456E-4</v>
      </c>
      <c r="D45" s="242">
        <v>7.7599747991970798E-5</v>
      </c>
      <c r="E45" s="242">
        <v>1.4409221729277031E-3</v>
      </c>
      <c r="F45" s="253"/>
      <c r="G45" s="242">
        <v>8.7747751749396976E-4</v>
      </c>
      <c r="H45" s="242">
        <v>2.6763253014710007E-3</v>
      </c>
      <c r="I45" s="242">
        <v>0.16599908593252746</v>
      </c>
      <c r="J45" s="242">
        <v>4.7994544795795339E-2</v>
      </c>
      <c r="K45" s="242">
        <v>7.150164606944695E-2</v>
      </c>
      <c r="L45" s="242">
        <v>2.6260818101186824E-3</v>
      </c>
      <c r="M45" s="242">
        <v>7.0427093099843727E-2</v>
      </c>
      <c r="N45" s="242">
        <v>3.0228374561152013E-2</v>
      </c>
      <c r="O45" s="242">
        <v>5.0310532397690857E-2</v>
      </c>
      <c r="P45" s="242">
        <v>2.6387375768331901E-3</v>
      </c>
      <c r="Q45" s="242">
        <v>9.7311638319303485E-3</v>
      </c>
      <c r="R45" s="242">
        <v>1.4593036318509243E-6</v>
      </c>
      <c r="S45" s="242">
        <v>5.3607205149727704E-3</v>
      </c>
      <c r="T45" s="242">
        <v>5.1642179899211861E-2</v>
      </c>
      <c r="U45" s="243">
        <v>3.6030943800498172E-7</v>
      </c>
    </row>
    <row r="46" spans="1:21" x14ac:dyDescent="0.2">
      <c r="A46" s="244"/>
      <c r="B46" s="244" t="s">
        <v>247</v>
      </c>
      <c r="C46" s="245">
        <v>60</v>
      </c>
      <c r="D46" s="246">
        <v>60</v>
      </c>
      <c r="E46" s="246">
        <v>60</v>
      </c>
      <c r="F46" s="246">
        <v>60</v>
      </c>
      <c r="G46" s="246">
        <v>60</v>
      </c>
      <c r="H46" s="246">
        <v>60</v>
      </c>
      <c r="I46" s="246">
        <v>60</v>
      </c>
      <c r="J46" s="246">
        <v>60</v>
      </c>
      <c r="K46" s="246">
        <v>60</v>
      </c>
      <c r="L46" s="246">
        <v>60</v>
      </c>
      <c r="M46" s="246">
        <v>60</v>
      </c>
      <c r="N46" s="246">
        <v>60</v>
      </c>
      <c r="O46" s="246">
        <v>60</v>
      </c>
      <c r="P46" s="246">
        <v>60</v>
      </c>
      <c r="Q46" s="246">
        <v>60</v>
      </c>
      <c r="R46" s="246">
        <v>60</v>
      </c>
      <c r="S46" s="246">
        <v>60</v>
      </c>
      <c r="T46" s="246">
        <v>60</v>
      </c>
      <c r="U46" s="247">
        <v>60</v>
      </c>
    </row>
    <row r="47" spans="1:21" ht="36" x14ac:dyDescent="0.2">
      <c r="A47" s="244" t="s">
        <v>207</v>
      </c>
      <c r="B47" s="240" t="s">
        <v>245</v>
      </c>
      <c r="C47" s="248" t="s">
        <v>525</v>
      </c>
      <c r="D47" s="250" t="s">
        <v>535</v>
      </c>
      <c r="E47" s="250" t="s">
        <v>545</v>
      </c>
      <c r="F47" s="250" t="s">
        <v>553</v>
      </c>
      <c r="G47" s="249">
        <v>1</v>
      </c>
      <c r="H47" s="242">
        <v>-1.5631882443831833E-3</v>
      </c>
      <c r="I47" s="250" t="s">
        <v>560</v>
      </c>
      <c r="J47" s="242">
        <v>0.24542055436816093</v>
      </c>
      <c r="K47" s="250" t="s">
        <v>561</v>
      </c>
      <c r="L47" s="250" t="s">
        <v>468</v>
      </c>
      <c r="M47" s="250" t="s">
        <v>562</v>
      </c>
      <c r="N47" s="242">
        <v>0.17957456120453202</v>
      </c>
      <c r="O47" s="250" t="s">
        <v>555</v>
      </c>
      <c r="P47" s="242">
        <v>0.20082920818042613</v>
      </c>
      <c r="Q47" s="250" t="s">
        <v>563</v>
      </c>
      <c r="R47" s="250" t="s">
        <v>564</v>
      </c>
      <c r="S47" s="250" t="s">
        <v>455</v>
      </c>
      <c r="T47" s="242">
        <v>0.22826265263648082</v>
      </c>
      <c r="U47" s="251" t="s">
        <v>565</v>
      </c>
    </row>
    <row r="48" spans="1:21" ht="24" x14ac:dyDescent="0.2">
      <c r="A48" s="240"/>
      <c r="B48" s="240" t="s">
        <v>246</v>
      </c>
      <c r="C48" s="252">
        <v>9.0442120803691475E-6</v>
      </c>
      <c r="D48" s="242">
        <v>2.267044940162471E-8</v>
      </c>
      <c r="E48" s="242">
        <v>6.0806051950871549E-5</v>
      </c>
      <c r="F48" s="242">
        <v>8.7747751749396976E-4</v>
      </c>
      <c r="G48" s="253"/>
      <c r="H48" s="242">
        <v>0.99054234282015585</v>
      </c>
      <c r="I48" s="242">
        <v>1.718323788570459E-2</v>
      </c>
      <c r="J48" s="242">
        <v>5.8751635774331866E-2</v>
      </c>
      <c r="K48" s="242">
        <v>1.0708824535973747E-2</v>
      </c>
      <c r="L48" s="242">
        <v>1.3677846709754008E-2</v>
      </c>
      <c r="M48" s="242">
        <v>9.1184758276616857E-4</v>
      </c>
      <c r="N48" s="242">
        <v>0.16978113080936696</v>
      </c>
      <c r="O48" s="242">
        <v>2.6105107626795856E-3</v>
      </c>
      <c r="P48" s="242">
        <v>0.12389833591473784</v>
      </c>
      <c r="Q48" s="242">
        <v>3.0282140271768807E-4</v>
      </c>
      <c r="R48" s="242">
        <v>6.9715365926908575E-7</v>
      </c>
      <c r="S48" s="242">
        <v>2.0877850790007777E-3</v>
      </c>
      <c r="T48" s="242">
        <v>7.9403021028117832E-2</v>
      </c>
      <c r="U48" s="243">
        <v>2.9122517801379688E-8</v>
      </c>
    </row>
    <row r="49" spans="1:21" x14ac:dyDescent="0.2">
      <c r="A49" s="244"/>
      <c r="B49" s="244" t="s">
        <v>247</v>
      </c>
      <c r="C49" s="245">
        <v>60</v>
      </c>
      <c r="D49" s="246">
        <v>60</v>
      </c>
      <c r="E49" s="246">
        <v>60</v>
      </c>
      <c r="F49" s="246">
        <v>60</v>
      </c>
      <c r="G49" s="246">
        <v>60</v>
      </c>
      <c r="H49" s="246">
        <v>60</v>
      </c>
      <c r="I49" s="246">
        <v>60</v>
      </c>
      <c r="J49" s="246">
        <v>60</v>
      </c>
      <c r="K49" s="246">
        <v>60</v>
      </c>
      <c r="L49" s="246">
        <v>60</v>
      </c>
      <c r="M49" s="246">
        <v>60</v>
      </c>
      <c r="N49" s="246">
        <v>60</v>
      </c>
      <c r="O49" s="246">
        <v>60</v>
      </c>
      <c r="P49" s="246">
        <v>60</v>
      </c>
      <c r="Q49" s="246">
        <v>60</v>
      </c>
      <c r="R49" s="246">
        <v>60</v>
      </c>
      <c r="S49" s="246">
        <v>60</v>
      </c>
      <c r="T49" s="246">
        <v>60</v>
      </c>
      <c r="U49" s="247">
        <v>60</v>
      </c>
    </row>
    <row r="50" spans="1:21" ht="36" x14ac:dyDescent="0.2">
      <c r="A50" s="244" t="s">
        <v>208</v>
      </c>
      <c r="B50" s="240" t="s">
        <v>245</v>
      </c>
      <c r="C50" s="252">
        <v>0.23440062463198827</v>
      </c>
      <c r="D50" s="242">
        <v>0.23335615372033419</v>
      </c>
      <c r="E50" s="242">
        <v>0.16623653553575687</v>
      </c>
      <c r="F50" s="250" t="s">
        <v>554</v>
      </c>
      <c r="G50" s="242">
        <v>-1.5631882443831833E-3</v>
      </c>
      <c r="H50" s="249">
        <v>1</v>
      </c>
      <c r="I50" s="250" t="s">
        <v>566</v>
      </c>
      <c r="J50" s="250" t="s">
        <v>469</v>
      </c>
      <c r="K50" s="242">
        <v>9.7387387858629576E-2</v>
      </c>
      <c r="L50" s="250" t="s">
        <v>377</v>
      </c>
      <c r="M50" s="250" t="s">
        <v>486</v>
      </c>
      <c r="N50" s="250" t="s">
        <v>365</v>
      </c>
      <c r="O50" s="242">
        <v>0.16581157820408349</v>
      </c>
      <c r="P50" s="242">
        <v>0.10722569939390221</v>
      </c>
      <c r="Q50" s="242">
        <v>-4.6558486958681561E-2</v>
      </c>
      <c r="R50" s="242">
        <v>0.20730862047073984</v>
      </c>
      <c r="S50" s="242">
        <v>0.16111259974982306</v>
      </c>
      <c r="T50" s="250" t="s">
        <v>567</v>
      </c>
      <c r="U50" s="251" t="s">
        <v>516</v>
      </c>
    </row>
    <row r="51" spans="1:21" ht="24" x14ac:dyDescent="0.2">
      <c r="A51" s="240"/>
      <c r="B51" s="240" t="s">
        <v>246</v>
      </c>
      <c r="C51" s="252">
        <v>7.1439903233134025E-2</v>
      </c>
      <c r="D51" s="242">
        <v>7.2748009459383603E-2</v>
      </c>
      <c r="E51" s="242">
        <v>0.20428797154465569</v>
      </c>
      <c r="F51" s="242">
        <v>2.6763253014710007E-3</v>
      </c>
      <c r="G51" s="242">
        <v>0.99054234282015585</v>
      </c>
      <c r="H51" s="253"/>
      <c r="I51" s="242">
        <v>5.952065674208741E-4</v>
      </c>
      <c r="J51" s="242">
        <v>1.7895673285491104E-2</v>
      </c>
      <c r="K51" s="242">
        <v>0.45914648472577868</v>
      </c>
      <c r="L51" s="242">
        <v>1.7957299191024941E-4</v>
      </c>
      <c r="M51" s="242">
        <v>6.8517659206450404E-3</v>
      </c>
      <c r="N51" s="242">
        <v>3.536083698633057E-3</v>
      </c>
      <c r="O51" s="242">
        <v>0.20546350925562859</v>
      </c>
      <c r="P51" s="242">
        <v>0.41481495536366331</v>
      </c>
      <c r="Q51" s="242">
        <v>0.7239042415994148</v>
      </c>
      <c r="R51" s="242">
        <v>0.11198239673712089</v>
      </c>
      <c r="S51" s="242">
        <v>0.21878205875649273</v>
      </c>
      <c r="T51" s="242">
        <v>9.7221087432743613E-4</v>
      </c>
      <c r="U51" s="243">
        <v>4.2723932829082463E-5</v>
      </c>
    </row>
    <row r="52" spans="1:21" x14ac:dyDescent="0.2">
      <c r="A52" s="244"/>
      <c r="B52" s="244" t="s">
        <v>247</v>
      </c>
      <c r="C52" s="245">
        <v>60</v>
      </c>
      <c r="D52" s="246">
        <v>60</v>
      </c>
      <c r="E52" s="246">
        <v>60</v>
      </c>
      <c r="F52" s="246">
        <v>60</v>
      </c>
      <c r="G52" s="246">
        <v>60</v>
      </c>
      <c r="H52" s="246">
        <v>60</v>
      </c>
      <c r="I52" s="246">
        <v>60</v>
      </c>
      <c r="J52" s="246">
        <v>60</v>
      </c>
      <c r="K52" s="246">
        <v>60</v>
      </c>
      <c r="L52" s="246">
        <v>60</v>
      </c>
      <c r="M52" s="246">
        <v>60</v>
      </c>
      <c r="N52" s="246">
        <v>60</v>
      </c>
      <c r="O52" s="246">
        <v>60</v>
      </c>
      <c r="P52" s="246">
        <v>60</v>
      </c>
      <c r="Q52" s="246">
        <v>60</v>
      </c>
      <c r="R52" s="246">
        <v>60</v>
      </c>
      <c r="S52" s="246">
        <v>60</v>
      </c>
      <c r="T52" s="246">
        <v>60</v>
      </c>
      <c r="U52" s="247">
        <v>60</v>
      </c>
    </row>
    <row r="53" spans="1:21" ht="36" x14ac:dyDescent="0.2">
      <c r="A53" s="244" t="s">
        <v>209</v>
      </c>
      <c r="B53" s="240" t="s">
        <v>245</v>
      </c>
      <c r="C53" s="248" t="s">
        <v>526</v>
      </c>
      <c r="D53" s="250" t="s">
        <v>536</v>
      </c>
      <c r="E53" s="242">
        <v>0.1904514651595404</v>
      </c>
      <c r="F53" s="242">
        <v>0.18115255355281781</v>
      </c>
      <c r="G53" s="250" t="s">
        <v>560</v>
      </c>
      <c r="H53" s="250" t="s">
        <v>566</v>
      </c>
      <c r="I53" s="249">
        <v>1</v>
      </c>
      <c r="J53" s="242">
        <v>0.21758777352946035</v>
      </c>
      <c r="K53" s="242">
        <v>0.10410212447679337</v>
      </c>
      <c r="L53" s="250" t="s">
        <v>489</v>
      </c>
      <c r="M53" s="250" t="s">
        <v>364</v>
      </c>
      <c r="N53" s="250" t="s">
        <v>568</v>
      </c>
      <c r="O53" s="250" t="s">
        <v>569</v>
      </c>
      <c r="P53" s="250" t="s">
        <v>570</v>
      </c>
      <c r="Q53" s="250" t="s">
        <v>571</v>
      </c>
      <c r="R53" s="250" t="s">
        <v>360</v>
      </c>
      <c r="S53" s="250" t="s">
        <v>572</v>
      </c>
      <c r="T53" s="250" t="s">
        <v>448</v>
      </c>
      <c r="U53" s="251" t="s">
        <v>573</v>
      </c>
    </row>
    <row r="54" spans="1:21" ht="24" x14ac:dyDescent="0.2">
      <c r="A54" s="240"/>
      <c r="B54" s="240" t="s">
        <v>246</v>
      </c>
      <c r="C54" s="252">
        <v>2.3280061217507769E-5</v>
      </c>
      <c r="D54" s="242">
        <v>3.8482086375840846E-3</v>
      </c>
      <c r="E54" s="242">
        <v>0.14495739733868412</v>
      </c>
      <c r="F54" s="242">
        <v>0.16599908593252746</v>
      </c>
      <c r="G54" s="242">
        <v>1.718323788570459E-2</v>
      </c>
      <c r="H54" s="242">
        <v>5.952065674208741E-4</v>
      </c>
      <c r="I54" s="253"/>
      <c r="J54" s="242">
        <v>9.4909840933265516E-2</v>
      </c>
      <c r="K54" s="242">
        <v>0.42861559286494044</v>
      </c>
      <c r="L54" s="242">
        <v>9.9238050303889994E-3</v>
      </c>
      <c r="M54" s="242">
        <v>4.7310481977658921E-5</v>
      </c>
      <c r="N54" s="242">
        <v>3.1141162826850431E-5</v>
      </c>
      <c r="O54" s="242">
        <v>3.6965126467268516E-4</v>
      </c>
      <c r="P54" s="242">
        <v>1.4708520026032275E-2</v>
      </c>
      <c r="Q54" s="242">
        <v>3.1500673469229642E-3</v>
      </c>
      <c r="R54" s="242">
        <v>2.1664993822784451E-3</v>
      </c>
      <c r="S54" s="242">
        <v>1.0158641503646757E-2</v>
      </c>
      <c r="T54" s="242">
        <v>5.1205088205924405E-3</v>
      </c>
      <c r="U54" s="243">
        <v>2.7806969258737817E-7</v>
      </c>
    </row>
    <row r="55" spans="1:21" x14ac:dyDescent="0.2">
      <c r="A55" s="244"/>
      <c r="B55" s="244" t="s">
        <v>247</v>
      </c>
      <c r="C55" s="245">
        <v>60</v>
      </c>
      <c r="D55" s="246">
        <v>60</v>
      </c>
      <c r="E55" s="246">
        <v>60</v>
      </c>
      <c r="F55" s="246">
        <v>60</v>
      </c>
      <c r="G55" s="246">
        <v>60</v>
      </c>
      <c r="H55" s="246">
        <v>60</v>
      </c>
      <c r="I55" s="246">
        <v>60</v>
      </c>
      <c r="J55" s="246">
        <v>60</v>
      </c>
      <c r="K55" s="246">
        <v>60</v>
      </c>
      <c r="L55" s="246">
        <v>60</v>
      </c>
      <c r="M55" s="246">
        <v>60</v>
      </c>
      <c r="N55" s="246">
        <v>60</v>
      </c>
      <c r="O55" s="246">
        <v>60</v>
      </c>
      <c r="P55" s="246">
        <v>60</v>
      </c>
      <c r="Q55" s="246">
        <v>60</v>
      </c>
      <c r="R55" s="246">
        <v>60</v>
      </c>
      <c r="S55" s="246">
        <v>60</v>
      </c>
      <c r="T55" s="246">
        <v>60</v>
      </c>
      <c r="U55" s="247">
        <v>60</v>
      </c>
    </row>
    <row r="56" spans="1:21" ht="36" x14ac:dyDescent="0.2">
      <c r="A56" s="244" t="s">
        <v>210</v>
      </c>
      <c r="B56" s="240" t="s">
        <v>245</v>
      </c>
      <c r="C56" s="248" t="s">
        <v>527</v>
      </c>
      <c r="D56" s="250" t="s">
        <v>536</v>
      </c>
      <c r="E56" s="250" t="s">
        <v>546</v>
      </c>
      <c r="F56" s="250" t="s">
        <v>546</v>
      </c>
      <c r="G56" s="242">
        <v>0.24542055436816093</v>
      </c>
      <c r="H56" s="250" t="s">
        <v>469</v>
      </c>
      <c r="I56" s="242">
        <v>0.21758777352946035</v>
      </c>
      <c r="J56" s="249">
        <v>1</v>
      </c>
      <c r="K56" s="250" t="s">
        <v>457</v>
      </c>
      <c r="L56" s="250" t="s">
        <v>483</v>
      </c>
      <c r="M56" s="250" t="s">
        <v>396</v>
      </c>
      <c r="N56" s="250" t="s">
        <v>574</v>
      </c>
      <c r="O56" s="242">
        <v>0.14188001021586527</v>
      </c>
      <c r="P56" s="242">
        <v>0.13519762097492022</v>
      </c>
      <c r="Q56" s="250" t="s">
        <v>549</v>
      </c>
      <c r="R56" s="242">
        <v>0.18657775842366572</v>
      </c>
      <c r="S56" s="250" t="s">
        <v>575</v>
      </c>
      <c r="T56" s="242">
        <v>0.21496720697465102</v>
      </c>
      <c r="U56" s="251" t="s">
        <v>522</v>
      </c>
    </row>
    <row r="57" spans="1:21" ht="24" x14ac:dyDescent="0.2">
      <c r="A57" s="240"/>
      <c r="B57" s="240" t="s">
        <v>246</v>
      </c>
      <c r="C57" s="252">
        <v>8.1899705588566317E-5</v>
      </c>
      <c r="D57" s="242">
        <v>3.8253187460323681E-3</v>
      </c>
      <c r="E57" s="242">
        <v>4.8577481251907022E-2</v>
      </c>
      <c r="F57" s="242">
        <v>4.7994544795795339E-2</v>
      </c>
      <c r="G57" s="242">
        <v>5.8751635774331866E-2</v>
      </c>
      <c r="H57" s="242">
        <v>1.7895673285491104E-2</v>
      </c>
      <c r="I57" s="242">
        <v>9.4909840933265516E-2</v>
      </c>
      <c r="J57" s="253"/>
      <c r="K57" s="242">
        <v>8.2607930983725521E-3</v>
      </c>
      <c r="L57" s="242">
        <v>2.6197859808587656E-2</v>
      </c>
      <c r="M57" s="242">
        <v>4.5075283994804378E-6</v>
      </c>
      <c r="N57" s="242">
        <v>2.9668647774532628E-3</v>
      </c>
      <c r="O57" s="242">
        <v>0.27953659086873911</v>
      </c>
      <c r="P57" s="242">
        <v>0.30303595551476714</v>
      </c>
      <c r="Q57" s="242">
        <v>2.530042148228305E-2</v>
      </c>
      <c r="R57" s="242">
        <v>0.15346703294585798</v>
      </c>
      <c r="S57" s="242">
        <v>2.5147661429416121E-4</v>
      </c>
      <c r="T57" s="242">
        <v>9.9056030425235309E-2</v>
      </c>
      <c r="U57" s="243">
        <v>7.7761280513741865E-7</v>
      </c>
    </row>
    <row r="58" spans="1:21" x14ac:dyDescent="0.2">
      <c r="A58" s="244"/>
      <c r="B58" s="244" t="s">
        <v>247</v>
      </c>
      <c r="C58" s="245">
        <v>60</v>
      </c>
      <c r="D58" s="246">
        <v>60</v>
      </c>
      <c r="E58" s="246">
        <v>60</v>
      </c>
      <c r="F58" s="246">
        <v>60</v>
      </c>
      <c r="G58" s="246">
        <v>60</v>
      </c>
      <c r="H58" s="246">
        <v>60</v>
      </c>
      <c r="I58" s="246">
        <v>60</v>
      </c>
      <c r="J58" s="246">
        <v>60</v>
      </c>
      <c r="K58" s="246">
        <v>60</v>
      </c>
      <c r="L58" s="246">
        <v>60</v>
      </c>
      <c r="M58" s="246">
        <v>60</v>
      </c>
      <c r="N58" s="246">
        <v>60</v>
      </c>
      <c r="O58" s="246">
        <v>60</v>
      </c>
      <c r="P58" s="246">
        <v>60</v>
      </c>
      <c r="Q58" s="246">
        <v>60</v>
      </c>
      <c r="R58" s="246">
        <v>60</v>
      </c>
      <c r="S58" s="246">
        <v>60</v>
      </c>
      <c r="T58" s="246">
        <v>60</v>
      </c>
      <c r="U58" s="247">
        <v>60</v>
      </c>
    </row>
    <row r="59" spans="1:21" ht="36" x14ac:dyDescent="0.2">
      <c r="A59" s="244" t="s">
        <v>211</v>
      </c>
      <c r="B59" s="240" t="s">
        <v>245</v>
      </c>
      <c r="C59" s="248" t="s">
        <v>473</v>
      </c>
      <c r="D59" s="250" t="s">
        <v>537</v>
      </c>
      <c r="E59" s="250" t="s">
        <v>547</v>
      </c>
      <c r="F59" s="242">
        <v>0.23435098380875502</v>
      </c>
      <c r="G59" s="250" t="s">
        <v>561</v>
      </c>
      <c r="H59" s="242">
        <v>9.7387387858629576E-2</v>
      </c>
      <c r="I59" s="242">
        <v>0.10410212447679337</v>
      </c>
      <c r="J59" s="250" t="s">
        <v>457</v>
      </c>
      <c r="K59" s="249">
        <v>1</v>
      </c>
      <c r="L59" s="242">
        <v>5.6195746562586371E-2</v>
      </c>
      <c r="M59" s="242">
        <v>0.23179372937828555</v>
      </c>
      <c r="N59" s="242">
        <v>5.7805473948440295E-2</v>
      </c>
      <c r="O59" s="242">
        <v>8.3217303911553141E-3</v>
      </c>
      <c r="P59" s="242">
        <v>-5.2956388499463665E-2</v>
      </c>
      <c r="Q59" s="250" t="s">
        <v>576</v>
      </c>
      <c r="R59" s="250" t="s">
        <v>578</v>
      </c>
      <c r="S59" s="250" t="s">
        <v>558</v>
      </c>
      <c r="T59" s="242">
        <v>-4.2225531501714084E-2</v>
      </c>
      <c r="U59" s="251" t="s">
        <v>460</v>
      </c>
    </row>
    <row r="60" spans="1:21" ht="24" x14ac:dyDescent="0.2">
      <c r="A60" s="240"/>
      <c r="B60" s="240" t="s">
        <v>246</v>
      </c>
      <c r="C60" s="252">
        <v>2.953530920180421E-4</v>
      </c>
      <c r="D60" s="242">
        <v>1.992020316415339E-3</v>
      </c>
      <c r="E60" s="242">
        <v>4.1801870076329985E-3</v>
      </c>
      <c r="F60" s="242">
        <v>7.150164606944695E-2</v>
      </c>
      <c r="G60" s="242">
        <v>1.0708824535973747E-2</v>
      </c>
      <c r="H60" s="242">
        <v>0.45914648472577868</v>
      </c>
      <c r="I60" s="242">
        <v>0.42861559286494044</v>
      </c>
      <c r="J60" s="242">
        <v>8.2607930983725521E-3</v>
      </c>
      <c r="K60" s="253"/>
      <c r="L60" s="242">
        <v>0.66976475229292642</v>
      </c>
      <c r="M60" s="242">
        <v>7.4740367254699985E-2</v>
      </c>
      <c r="N60" s="242">
        <v>0.66087358981827138</v>
      </c>
      <c r="O60" s="242">
        <v>0.94968294710766432</v>
      </c>
      <c r="P60" s="242">
        <v>0.68779319813582762</v>
      </c>
      <c r="Q60" s="242">
        <v>1.5728113608950178E-3</v>
      </c>
      <c r="R60" s="242">
        <v>5.5784651513855754E-4</v>
      </c>
      <c r="S60" s="242">
        <v>5.3519123803381181E-3</v>
      </c>
      <c r="T60" s="242">
        <v>0.74871055063810443</v>
      </c>
      <c r="U60" s="243">
        <v>3.7911553891069983E-4</v>
      </c>
    </row>
    <row r="61" spans="1:21" x14ac:dyDescent="0.2">
      <c r="A61" s="244"/>
      <c r="B61" s="244" t="s">
        <v>247</v>
      </c>
      <c r="C61" s="245">
        <v>60</v>
      </c>
      <c r="D61" s="246">
        <v>60</v>
      </c>
      <c r="E61" s="246">
        <v>60</v>
      </c>
      <c r="F61" s="246">
        <v>60</v>
      </c>
      <c r="G61" s="246">
        <v>60</v>
      </c>
      <c r="H61" s="246">
        <v>60</v>
      </c>
      <c r="I61" s="246">
        <v>60</v>
      </c>
      <c r="J61" s="246">
        <v>60</v>
      </c>
      <c r="K61" s="246">
        <v>60</v>
      </c>
      <c r="L61" s="246">
        <v>60</v>
      </c>
      <c r="M61" s="246">
        <v>60</v>
      </c>
      <c r="N61" s="246">
        <v>60</v>
      </c>
      <c r="O61" s="246">
        <v>60</v>
      </c>
      <c r="P61" s="246">
        <v>60</v>
      </c>
      <c r="Q61" s="246">
        <v>60</v>
      </c>
      <c r="R61" s="246">
        <v>60</v>
      </c>
      <c r="S61" s="246">
        <v>60</v>
      </c>
      <c r="T61" s="246">
        <v>60</v>
      </c>
      <c r="U61" s="247">
        <v>60</v>
      </c>
    </row>
    <row r="62" spans="1:21" ht="36" x14ac:dyDescent="0.2">
      <c r="A62" s="244" t="s">
        <v>213</v>
      </c>
      <c r="B62" s="240" t="s">
        <v>245</v>
      </c>
      <c r="C62" s="248" t="s">
        <v>485</v>
      </c>
      <c r="D62" s="250" t="s">
        <v>538</v>
      </c>
      <c r="E62" s="250" t="s">
        <v>548</v>
      </c>
      <c r="F62" s="250" t="s">
        <v>555</v>
      </c>
      <c r="G62" s="250" t="s">
        <v>468</v>
      </c>
      <c r="H62" s="250" t="s">
        <v>377</v>
      </c>
      <c r="I62" s="250" t="s">
        <v>489</v>
      </c>
      <c r="J62" s="250" t="s">
        <v>483</v>
      </c>
      <c r="K62" s="242">
        <v>5.6195746562586371E-2</v>
      </c>
      <c r="L62" s="249">
        <v>1</v>
      </c>
      <c r="M62" s="250" t="s">
        <v>581</v>
      </c>
      <c r="N62" s="250" t="s">
        <v>582</v>
      </c>
      <c r="O62" s="250" t="s">
        <v>582</v>
      </c>
      <c r="P62" s="242">
        <v>0.19396698467757309</v>
      </c>
      <c r="Q62" s="250" t="s">
        <v>583</v>
      </c>
      <c r="R62" s="250" t="s">
        <v>584</v>
      </c>
      <c r="S62" s="250" t="s">
        <v>585</v>
      </c>
      <c r="T62" s="250" t="s">
        <v>449</v>
      </c>
      <c r="U62" s="251" t="s">
        <v>586</v>
      </c>
    </row>
    <row r="63" spans="1:21" ht="24" x14ac:dyDescent="0.2">
      <c r="A63" s="240"/>
      <c r="B63" s="240" t="s">
        <v>246</v>
      </c>
      <c r="C63" s="252">
        <v>6.0299556913818815E-3</v>
      </c>
      <c r="D63" s="242">
        <v>1.6485418722490677E-2</v>
      </c>
      <c r="E63" s="242">
        <v>1.2653548295357298E-3</v>
      </c>
      <c r="F63" s="242">
        <v>2.6260818101186824E-3</v>
      </c>
      <c r="G63" s="242">
        <v>1.3677846709754008E-2</v>
      </c>
      <c r="H63" s="242">
        <v>1.7957299191024941E-4</v>
      </c>
      <c r="I63" s="242">
        <v>9.9238050303889994E-3</v>
      </c>
      <c r="J63" s="242">
        <v>2.6197859808587656E-2</v>
      </c>
      <c r="K63" s="242">
        <v>0.66976475229292642</v>
      </c>
      <c r="L63" s="253"/>
      <c r="M63" s="242">
        <v>8.4250221927603258E-3</v>
      </c>
      <c r="N63" s="242">
        <v>3.4264826831409338E-3</v>
      </c>
      <c r="O63" s="242">
        <v>3.4447329277679023E-3</v>
      </c>
      <c r="P63" s="242">
        <v>0.13754388661271488</v>
      </c>
      <c r="Q63" s="242">
        <v>6.6900317941950456E-3</v>
      </c>
      <c r="R63" s="242">
        <v>1.404915608666593E-2</v>
      </c>
      <c r="S63" s="242">
        <v>9.5067753668771424E-5</v>
      </c>
      <c r="T63" s="242">
        <v>5.5821074673175122E-3</v>
      </c>
      <c r="U63" s="243">
        <v>1.0811185649997729E-7</v>
      </c>
    </row>
    <row r="64" spans="1:21" x14ac:dyDescent="0.2">
      <c r="A64" s="244"/>
      <c r="B64" s="244" t="s">
        <v>247</v>
      </c>
      <c r="C64" s="245">
        <v>60</v>
      </c>
      <c r="D64" s="246">
        <v>60</v>
      </c>
      <c r="E64" s="246">
        <v>60</v>
      </c>
      <c r="F64" s="246">
        <v>60</v>
      </c>
      <c r="G64" s="246">
        <v>60</v>
      </c>
      <c r="H64" s="246">
        <v>60</v>
      </c>
      <c r="I64" s="246">
        <v>60</v>
      </c>
      <c r="J64" s="246">
        <v>60</v>
      </c>
      <c r="K64" s="246">
        <v>60</v>
      </c>
      <c r="L64" s="246">
        <v>60</v>
      </c>
      <c r="M64" s="246">
        <v>60</v>
      </c>
      <c r="N64" s="246">
        <v>60</v>
      </c>
      <c r="O64" s="246">
        <v>60</v>
      </c>
      <c r="P64" s="246">
        <v>60</v>
      </c>
      <c r="Q64" s="246">
        <v>60</v>
      </c>
      <c r="R64" s="246">
        <v>60</v>
      </c>
      <c r="S64" s="246">
        <v>60</v>
      </c>
      <c r="T64" s="246">
        <v>60</v>
      </c>
      <c r="U64" s="247">
        <v>60</v>
      </c>
    </row>
    <row r="65" spans="1:21" ht="36" x14ac:dyDescent="0.2">
      <c r="A65" s="244" t="s">
        <v>214</v>
      </c>
      <c r="B65" s="240" t="s">
        <v>245</v>
      </c>
      <c r="C65" s="248" t="s">
        <v>528</v>
      </c>
      <c r="D65" s="250" t="s">
        <v>539</v>
      </c>
      <c r="E65" s="242">
        <v>0.19699382500949975</v>
      </c>
      <c r="F65" s="242">
        <v>0.23521984711066385</v>
      </c>
      <c r="G65" s="250" t="s">
        <v>562</v>
      </c>
      <c r="H65" s="250" t="s">
        <v>486</v>
      </c>
      <c r="I65" s="250" t="s">
        <v>364</v>
      </c>
      <c r="J65" s="250" t="s">
        <v>396</v>
      </c>
      <c r="K65" s="242">
        <v>0.23179372937828555</v>
      </c>
      <c r="L65" s="250" t="s">
        <v>581</v>
      </c>
      <c r="M65" s="249">
        <v>1</v>
      </c>
      <c r="N65" s="250" t="s">
        <v>587</v>
      </c>
      <c r="O65" s="250" t="s">
        <v>485</v>
      </c>
      <c r="P65" s="242">
        <v>0.17825005212174519</v>
      </c>
      <c r="Q65" s="250" t="s">
        <v>588</v>
      </c>
      <c r="R65" s="250" t="s">
        <v>589</v>
      </c>
      <c r="S65" s="250" t="s">
        <v>457</v>
      </c>
      <c r="T65" s="250" t="s">
        <v>590</v>
      </c>
      <c r="U65" s="251" t="s">
        <v>591</v>
      </c>
    </row>
    <row r="66" spans="1:21" ht="24" x14ac:dyDescent="0.2">
      <c r="A66" s="240"/>
      <c r="B66" s="240" t="s">
        <v>246</v>
      </c>
      <c r="C66" s="252">
        <v>1.0287276205149362E-5</v>
      </c>
      <c r="D66" s="242">
        <v>3.0790450680402091E-4</v>
      </c>
      <c r="E66" s="242">
        <v>0.13139215705013477</v>
      </c>
      <c r="F66" s="242">
        <v>7.0427093099843727E-2</v>
      </c>
      <c r="G66" s="242">
        <v>9.1184758276616857E-4</v>
      </c>
      <c r="H66" s="242">
        <v>6.8517659206450404E-3</v>
      </c>
      <c r="I66" s="242">
        <v>4.7310481977658921E-5</v>
      </c>
      <c r="J66" s="242">
        <v>4.5075283994804378E-6</v>
      </c>
      <c r="K66" s="242">
        <v>7.4740367254699985E-2</v>
      </c>
      <c r="L66" s="242">
        <v>8.4250221927603258E-3</v>
      </c>
      <c r="M66" s="253"/>
      <c r="N66" s="242">
        <v>1.2040390900369955E-3</v>
      </c>
      <c r="O66" s="242">
        <v>5.9790970391480494E-3</v>
      </c>
      <c r="P66" s="242">
        <v>0.17300388968394279</v>
      </c>
      <c r="Q66" s="242">
        <v>1.5545874654468187E-2</v>
      </c>
      <c r="R66" s="242">
        <v>2.534285837932633E-2</v>
      </c>
      <c r="S66" s="242">
        <v>8.1620793237035909E-3</v>
      </c>
      <c r="T66" s="242">
        <v>1.0645181975722276E-4</v>
      </c>
      <c r="U66" s="243">
        <v>6.7627011343506922E-9</v>
      </c>
    </row>
    <row r="67" spans="1:21" x14ac:dyDescent="0.2">
      <c r="A67" s="244"/>
      <c r="B67" s="244" t="s">
        <v>247</v>
      </c>
      <c r="C67" s="245">
        <v>60</v>
      </c>
      <c r="D67" s="246">
        <v>60</v>
      </c>
      <c r="E67" s="246">
        <v>60</v>
      </c>
      <c r="F67" s="246">
        <v>60</v>
      </c>
      <c r="G67" s="246">
        <v>60</v>
      </c>
      <c r="H67" s="246">
        <v>60</v>
      </c>
      <c r="I67" s="246">
        <v>60</v>
      </c>
      <c r="J67" s="246">
        <v>60</v>
      </c>
      <c r="K67" s="246">
        <v>60</v>
      </c>
      <c r="L67" s="246">
        <v>60</v>
      </c>
      <c r="M67" s="246">
        <v>60</v>
      </c>
      <c r="N67" s="246">
        <v>60</v>
      </c>
      <c r="O67" s="246">
        <v>60</v>
      </c>
      <c r="P67" s="246">
        <v>60</v>
      </c>
      <c r="Q67" s="246">
        <v>60</v>
      </c>
      <c r="R67" s="246">
        <v>60</v>
      </c>
      <c r="S67" s="246">
        <v>60</v>
      </c>
      <c r="T67" s="246">
        <v>60</v>
      </c>
      <c r="U67" s="247">
        <v>60</v>
      </c>
    </row>
    <row r="68" spans="1:21" ht="36" x14ac:dyDescent="0.2">
      <c r="A68" s="244" t="s">
        <v>215</v>
      </c>
      <c r="B68" s="240" t="s">
        <v>245</v>
      </c>
      <c r="C68" s="248" t="s">
        <v>529</v>
      </c>
      <c r="D68" s="250" t="s">
        <v>540</v>
      </c>
      <c r="E68" s="250" t="s">
        <v>500</v>
      </c>
      <c r="F68" s="250" t="s">
        <v>480</v>
      </c>
      <c r="G68" s="242">
        <v>0.17957456120453202</v>
      </c>
      <c r="H68" s="250" t="s">
        <v>365</v>
      </c>
      <c r="I68" s="250" t="s">
        <v>568</v>
      </c>
      <c r="J68" s="250" t="s">
        <v>574</v>
      </c>
      <c r="K68" s="242">
        <v>5.7805473948440295E-2</v>
      </c>
      <c r="L68" s="250" t="s">
        <v>582</v>
      </c>
      <c r="M68" s="250" t="s">
        <v>587</v>
      </c>
      <c r="N68" s="249">
        <v>1</v>
      </c>
      <c r="O68" s="250" t="s">
        <v>592</v>
      </c>
      <c r="P68" s="250" t="s">
        <v>417</v>
      </c>
      <c r="Q68" s="242">
        <v>-0.19876200359574986</v>
      </c>
      <c r="R68" s="250" t="s">
        <v>593</v>
      </c>
      <c r="S68" s="250" t="s">
        <v>457</v>
      </c>
      <c r="T68" s="250" t="s">
        <v>594</v>
      </c>
      <c r="U68" s="251" t="s">
        <v>432</v>
      </c>
    </row>
    <row r="69" spans="1:21" ht="24" x14ac:dyDescent="0.2">
      <c r="A69" s="240"/>
      <c r="B69" s="240" t="s">
        <v>246</v>
      </c>
      <c r="C69" s="252">
        <v>1.023789366627479E-3</v>
      </c>
      <c r="D69" s="242">
        <v>6.2881615716281446E-3</v>
      </c>
      <c r="E69" s="242">
        <v>2.7804193783014693E-2</v>
      </c>
      <c r="F69" s="242">
        <v>3.0228374561152013E-2</v>
      </c>
      <c r="G69" s="242">
        <v>0.16978113080936696</v>
      </c>
      <c r="H69" s="242">
        <v>3.536083698633057E-3</v>
      </c>
      <c r="I69" s="242">
        <v>3.1141162826850431E-5</v>
      </c>
      <c r="J69" s="242">
        <v>2.9668647774532628E-3</v>
      </c>
      <c r="K69" s="242">
        <v>0.66087358981827138</v>
      </c>
      <c r="L69" s="242">
        <v>3.4264826831409338E-3</v>
      </c>
      <c r="M69" s="242">
        <v>1.2040390900369955E-3</v>
      </c>
      <c r="N69" s="253"/>
      <c r="O69" s="242">
        <v>5.6758212854955623E-3</v>
      </c>
      <c r="P69" s="242">
        <v>2.4840113918089199E-3</v>
      </c>
      <c r="Q69" s="242">
        <v>0.1278959497315508</v>
      </c>
      <c r="R69" s="242">
        <v>7.4940393816413167E-3</v>
      </c>
      <c r="S69" s="242">
        <v>8.2763546378992262E-3</v>
      </c>
      <c r="T69" s="242">
        <v>8.6069785355040842E-4</v>
      </c>
      <c r="U69" s="243">
        <v>1.182988016854882E-7</v>
      </c>
    </row>
    <row r="70" spans="1:21" x14ac:dyDescent="0.2">
      <c r="A70" s="244"/>
      <c r="B70" s="244" t="s">
        <v>247</v>
      </c>
      <c r="C70" s="245">
        <v>60</v>
      </c>
      <c r="D70" s="246">
        <v>60</v>
      </c>
      <c r="E70" s="246">
        <v>60</v>
      </c>
      <c r="F70" s="246">
        <v>60</v>
      </c>
      <c r="G70" s="246">
        <v>60</v>
      </c>
      <c r="H70" s="246">
        <v>60</v>
      </c>
      <c r="I70" s="246">
        <v>60</v>
      </c>
      <c r="J70" s="246">
        <v>60</v>
      </c>
      <c r="K70" s="246">
        <v>60</v>
      </c>
      <c r="L70" s="246">
        <v>60</v>
      </c>
      <c r="M70" s="246">
        <v>60</v>
      </c>
      <c r="N70" s="246">
        <v>60</v>
      </c>
      <c r="O70" s="246">
        <v>60</v>
      </c>
      <c r="P70" s="246">
        <v>60</v>
      </c>
      <c r="Q70" s="246">
        <v>60</v>
      </c>
      <c r="R70" s="246">
        <v>60</v>
      </c>
      <c r="S70" s="246">
        <v>60</v>
      </c>
      <c r="T70" s="246">
        <v>60</v>
      </c>
      <c r="U70" s="247">
        <v>60</v>
      </c>
    </row>
    <row r="71" spans="1:21" ht="36" x14ac:dyDescent="0.2">
      <c r="A71" s="244" t="s">
        <v>216</v>
      </c>
      <c r="B71" s="240" t="s">
        <v>245</v>
      </c>
      <c r="C71" s="248" t="s">
        <v>433</v>
      </c>
      <c r="D71" s="250" t="s">
        <v>541</v>
      </c>
      <c r="E71" s="250" t="s">
        <v>516</v>
      </c>
      <c r="F71" s="242">
        <v>0.25387196428947251</v>
      </c>
      <c r="G71" s="250" t="s">
        <v>555</v>
      </c>
      <c r="H71" s="242">
        <v>0.16581157820408349</v>
      </c>
      <c r="I71" s="250" t="s">
        <v>569</v>
      </c>
      <c r="J71" s="242">
        <v>0.14188001021586527</v>
      </c>
      <c r="K71" s="242">
        <v>8.3217303911553141E-3</v>
      </c>
      <c r="L71" s="250" t="s">
        <v>582</v>
      </c>
      <c r="M71" s="250" t="s">
        <v>485</v>
      </c>
      <c r="N71" s="250" t="s">
        <v>592</v>
      </c>
      <c r="O71" s="249">
        <v>1</v>
      </c>
      <c r="P71" s="250" t="s">
        <v>457</v>
      </c>
      <c r="Q71" s="250" t="s">
        <v>595</v>
      </c>
      <c r="R71" s="242">
        <v>0.23661477318450105</v>
      </c>
      <c r="S71" s="250" t="s">
        <v>483</v>
      </c>
      <c r="T71" s="250" t="s">
        <v>491</v>
      </c>
      <c r="U71" s="251" t="s">
        <v>396</v>
      </c>
    </row>
    <row r="72" spans="1:21" ht="24" x14ac:dyDescent="0.2">
      <c r="A72" s="240"/>
      <c r="B72" s="240" t="s">
        <v>246</v>
      </c>
      <c r="C72" s="252">
        <v>4.9009768830997155E-2</v>
      </c>
      <c r="D72" s="242">
        <v>1.2263810630592779E-4</v>
      </c>
      <c r="E72" s="242">
        <v>4.2265534976408844E-5</v>
      </c>
      <c r="F72" s="242">
        <v>5.0310532397690857E-2</v>
      </c>
      <c r="G72" s="242">
        <v>2.6105107626795856E-3</v>
      </c>
      <c r="H72" s="242">
        <v>0.20546350925562859</v>
      </c>
      <c r="I72" s="242">
        <v>3.6965126467268516E-4</v>
      </c>
      <c r="J72" s="242">
        <v>0.27953659086873911</v>
      </c>
      <c r="K72" s="242">
        <v>0.94968294710766432</v>
      </c>
      <c r="L72" s="242">
        <v>3.4447329277679023E-3</v>
      </c>
      <c r="M72" s="242">
        <v>5.9790970391480494E-3</v>
      </c>
      <c r="N72" s="242">
        <v>5.6758212854955623E-3</v>
      </c>
      <c r="O72" s="253"/>
      <c r="P72" s="242">
        <v>8.3315852170571508E-3</v>
      </c>
      <c r="Q72" s="242">
        <v>3.001306434797759E-3</v>
      </c>
      <c r="R72" s="242">
        <v>6.8728960236539779E-2</v>
      </c>
      <c r="S72" s="242">
        <v>2.6368169321243251E-2</v>
      </c>
      <c r="T72" s="242">
        <v>1.5851728229065543E-2</v>
      </c>
      <c r="U72" s="243">
        <v>4.6725498190035102E-6</v>
      </c>
    </row>
    <row r="73" spans="1:21" x14ac:dyDescent="0.2">
      <c r="A73" s="244"/>
      <c r="B73" s="244" t="s">
        <v>247</v>
      </c>
      <c r="C73" s="245">
        <v>60</v>
      </c>
      <c r="D73" s="246">
        <v>60</v>
      </c>
      <c r="E73" s="246">
        <v>60</v>
      </c>
      <c r="F73" s="246">
        <v>60</v>
      </c>
      <c r="G73" s="246">
        <v>60</v>
      </c>
      <c r="H73" s="246">
        <v>60</v>
      </c>
      <c r="I73" s="246">
        <v>60</v>
      </c>
      <c r="J73" s="246">
        <v>60</v>
      </c>
      <c r="K73" s="246">
        <v>60</v>
      </c>
      <c r="L73" s="246">
        <v>60</v>
      </c>
      <c r="M73" s="246">
        <v>60</v>
      </c>
      <c r="N73" s="246">
        <v>60</v>
      </c>
      <c r="O73" s="246">
        <v>60</v>
      </c>
      <c r="P73" s="246">
        <v>60</v>
      </c>
      <c r="Q73" s="246">
        <v>60</v>
      </c>
      <c r="R73" s="246">
        <v>60</v>
      </c>
      <c r="S73" s="246">
        <v>60</v>
      </c>
      <c r="T73" s="246">
        <v>60</v>
      </c>
      <c r="U73" s="247">
        <v>60</v>
      </c>
    </row>
    <row r="74" spans="1:21" ht="36" x14ac:dyDescent="0.2">
      <c r="A74" s="244" t="s">
        <v>217</v>
      </c>
      <c r="B74" s="240" t="s">
        <v>245</v>
      </c>
      <c r="C74" s="252">
        <v>0.15897584240334728</v>
      </c>
      <c r="D74" s="242">
        <v>0.1061433248894573</v>
      </c>
      <c r="E74" s="242">
        <v>0.17731233532802712</v>
      </c>
      <c r="F74" s="250" t="s">
        <v>554</v>
      </c>
      <c r="G74" s="242">
        <v>0.20082920818042613</v>
      </c>
      <c r="H74" s="242">
        <v>0.10722569939390221</v>
      </c>
      <c r="I74" s="250" t="s">
        <v>570</v>
      </c>
      <c r="J74" s="242">
        <v>0.13519762097492022</v>
      </c>
      <c r="K74" s="242">
        <v>-5.2956388499463665E-2</v>
      </c>
      <c r="L74" s="242">
        <v>0.19396698467757309</v>
      </c>
      <c r="M74" s="242">
        <v>0.17825005212174519</v>
      </c>
      <c r="N74" s="250" t="s">
        <v>417</v>
      </c>
      <c r="O74" s="250" t="s">
        <v>457</v>
      </c>
      <c r="P74" s="249">
        <v>1</v>
      </c>
      <c r="Q74" s="242">
        <v>-0.23715435603192869</v>
      </c>
      <c r="R74" s="242">
        <v>0.21510402394861525</v>
      </c>
      <c r="S74" s="242">
        <v>0.16102728790571166</v>
      </c>
      <c r="T74" s="242">
        <v>0.20524988866230881</v>
      </c>
      <c r="U74" s="251" t="s">
        <v>445</v>
      </c>
    </row>
    <row r="75" spans="1:21" ht="24" x14ac:dyDescent="0.2">
      <c r="A75" s="240"/>
      <c r="B75" s="240" t="s">
        <v>246</v>
      </c>
      <c r="C75" s="252">
        <v>0.22503387889004392</v>
      </c>
      <c r="D75" s="242">
        <v>0.41956790018519197</v>
      </c>
      <c r="E75" s="242">
        <v>0.17531229033031168</v>
      </c>
      <c r="F75" s="242">
        <v>2.6387375768331901E-3</v>
      </c>
      <c r="G75" s="242">
        <v>0.12389833591473784</v>
      </c>
      <c r="H75" s="242">
        <v>0.41481495536366331</v>
      </c>
      <c r="I75" s="242">
        <v>1.4708520026032275E-2</v>
      </c>
      <c r="J75" s="242">
        <v>0.30303595551476714</v>
      </c>
      <c r="K75" s="242">
        <v>0.68779319813582762</v>
      </c>
      <c r="L75" s="242">
        <v>0.13754388661271488</v>
      </c>
      <c r="M75" s="242">
        <v>0.17300388968394279</v>
      </c>
      <c r="N75" s="242">
        <v>2.4840113918089199E-3</v>
      </c>
      <c r="O75" s="242">
        <v>8.3315852170571508E-3</v>
      </c>
      <c r="P75" s="253"/>
      <c r="Q75" s="242">
        <v>6.8080946159500721E-2</v>
      </c>
      <c r="R75" s="242">
        <v>9.8836136565380525E-2</v>
      </c>
      <c r="S75" s="242">
        <v>0.21902931505119647</v>
      </c>
      <c r="T75" s="242">
        <v>0.11566898623049449</v>
      </c>
      <c r="U75" s="243">
        <v>2.9435159109376281E-3</v>
      </c>
    </row>
    <row r="76" spans="1:21" x14ac:dyDescent="0.2">
      <c r="A76" s="244"/>
      <c r="B76" s="244" t="s">
        <v>247</v>
      </c>
      <c r="C76" s="245">
        <v>60</v>
      </c>
      <c r="D76" s="246">
        <v>60</v>
      </c>
      <c r="E76" s="246">
        <v>60</v>
      </c>
      <c r="F76" s="246">
        <v>60</v>
      </c>
      <c r="G76" s="246">
        <v>60</v>
      </c>
      <c r="H76" s="246">
        <v>60</v>
      </c>
      <c r="I76" s="246">
        <v>60</v>
      </c>
      <c r="J76" s="246">
        <v>60</v>
      </c>
      <c r="K76" s="246">
        <v>60</v>
      </c>
      <c r="L76" s="246">
        <v>60</v>
      </c>
      <c r="M76" s="246">
        <v>60</v>
      </c>
      <c r="N76" s="246">
        <v>60</v>
      </c>
      <c r="O76" s="246">
        <v>60</v>
      </c>
      <c r="P76" s="246">
        <v>60</v>
      </c>
      <c r="Q76" s="246">
        <v>60</v>
      </c>
      <c r="R76" s="246">
        <v>60</v>
      </c>
      <c r="S76" s="246">
        <v>60</v>
      </c>
      <c r="T76" s="246">
        <v>60</v>
      </c>
      <c r="U76" s="247">
        <v>60</v>
      </c>
    </row>
    <row r="77" spans="1:21" ht="36" x14ac:dyDescent="0.2">
      <c r="A77" s="244" t="s">
        <v>218</v>
      </c>
      <c r="B77" s="240" t="s">
        <v>245</v>
      </c>
      <c r="C77" s="248" t="s">
        <v>530</v>
      </c>
      <c r="D77" s="250" t="s">
        <v>542</v>
      </c>
      <c r="E77" s="250" t="s">
        <v>549</v>
      </c>
      <c r="F77" s="250" t="s">
        <v>556</v>
      </c>
      <c r="G77" s="250" t="s">
        <v>563</v>
      </c>
      <c r="H77" s="242">
        <v>-4.6558486958681561E-2</v>
      </c>
      <c r="I77" s="250" t="s">
        <v>571</v>
      </c>
      <c r="J77" s="250" t="s">
        <v>549</v>
      </c>
      <c r="K77" s="250" t="s">
        <v>576</v>
      </c>
      <c r="L77" s="250" t="s">
        <v>583</v>
      </c>
      <c r="M77" s="250" t="s">
        <v>588</v>
      </c>
      <c r="N77" s="242">
        <v>-0.19876200359574986</v>
      </c>
      <c r="O77" s="250" t="s">
        <v>595</v>
      </c>
      <c r="P77" s="242">
        <v>-0.23715435603192869</v>
      </c>
      <c r="Q77" s="249">
        <v>1</v>
      </c>
      <c r="R77" s="250" t="s">
        <v>597</v>
      </c>
      <c r="S77" s="250" t="s">
        <v>598</v>
      </c>
      <c r="T77" s="242">
        <v>-0.21332723246783625</v>
      </c>
      <c r="U77" s="251" t="s">
        <v>599</v>
      </c>
    </row>
    <row r="78" spans="1:21" ht="24" x14ac:dyDescent="0.2">
      <c r="A78" s="240"/>
      <c r="B78" s="240" t="s">
        <v>246</v>
      </c>
      <c r="C78" s="252">
        <v>1.4675619234842297E-4</v>
      </c>
      <c r="D78" s="242">
        <v>3.6665873956744462E-4</v>
      </c>
      <c r="E78" s="242">
        <v>2.5065359388991907E-2</v>
      </c>
      <c r="F78" s="242">
        <v>9.7311638319303485E-3</v>
      </c>
      <c r="G78" s="242">
        <v>3.0282140271768807E-4</v>
      </c>
      <c r="H78" s="242">
        <v>0.7239042415994148</v>
      </c>
      <c r="I78" s="242">
        <v>3.1500673469229642E-3</v>
      </c>
      <c r="J78" s="242">
        <v>2.530042148228305E-2</v>
      </c>
      <c r="K78" s="242">
        <v>1.5728113608950178E-3</v>
      </c>
      <c r="L78" s="242">
        <v>6.6900317941950456E-3</v>
      </c>
      <c r="M78" s="242">
        <v>1.5545874654468187E-2</v>
      </c>
      <c r="N78" s="242">
        <v>0.1278959497315508</v>
      </c>
      <c r="O78" s="242">
        <v>3.001306434797759E-3</v>
      </c>
      <c r="P78" s="242">
        <v>6.8080946159500721E-2</v>
      </c>
      <c r="Q78" s="253"/>
      <c r="R78" s="242">
        <v>7.579344360714418E-5</v>
      </c>
      <c r="S78" s="242">
        <v>1.1175242328997632E-6</v>
      </c>
      <c r="T78" s="242">
        <v>0.10172150822594324</v>
      </c>
      <c r="U78" s="243">
        <v>1.810641789538748E-5</v>
      </c>
    </row>
    <row r="79" spans="1:21" x14ac:dyDescent="0.2">
      <c r="A79" s="244"/>
      <c r="B79" s="244" t="s">
        <v>247</v>
      </c>
      <c r="C79" s="245">
        <v>60</v>
      </c>
      <c r="D79" s="246">
        <v>60</v>
      </c>
      <c r="E79" s="246">
        <v>60</v>
      </c>
      <c r="F79" s="246">
        <v>60</v>
      </c>
      <c r="G79" s="246">
        <v>60</v>
      </c>
      <c r="H79" s="246">
        <v>60</v>
      </c>
      <c r="I79" s="246">
        <v>60</v>
      </c>
      <c r="J79" s="246">
        <v>60</v>
      </c>
      <c r="K79" s="246">
        <v>60</v>
      </c>
      <c r="L79" s="246">
        <v>60</v>
      </c>
      <c r="M79" s="246">
        <v>60</v>
      </c>
      <c r="N79" s="246">
        <v>60</v>
      </c>
      <c r="O79" s="246">
        <v>60</v>
      </c>
      <c r="P79" s="246">
        <v>60</v>
      </c>
      <c r="Q79" s="246">
        <v>60</v>
      </c>
      <c r="R79" s="246">
        <v>60</v>
      </c>
      <c r="S79" s="246">
        <v>60</v>
      </c>
      <c r="T79" s="246">
        <v>60</v>
      </c>
      <c r="U79" s="247">
        <v>60</v>
      </c>
    </row>
    <row r="80" spans="1:21" ht="36" x14ac:dyDescent="0.2">
      <c r="A80" s="244" t="s">
        <v>219</v>
      </c>
      <c r="B80" s="240" t="s">
        <v>245</v>
      </c>
      <c r="C80" s="248" t="s">
        <v>531</v>
      </c>
      <c r="D80" s="250" t="s">
        <v>543</v>
      </c>
      <c r="E80" s="250" t="s">
        <v>550</v>
      </c>
      <c r="F80" s="250" t="s">
        <v>557</v>
      </c>
      <c r="G80" s="250" t="s">
        <v>564</v>
      </c>
      <c r="H80" s="242">
        <v>0.20730862047073984</v>
      </c>
      <c r="I80" s="250" t="s">
        <v>360</v>
      </c>
      <c r="J80" s="242">
        <v>0.18657775842366572</v>
      </c>
      <c r="K80" s="250" t="s">
        <v>578</v>
      </c>
      <c r="L80" s="250" t="s">
        <v>584</v>
      </c>
      <c r="M80" s="250" t="s">
        <v>589</v>
      </c>
      <c r="N80" s="250" t="s">
        <v>593</v>
      </c>
      <c r="O80" s="242">
        <v>0.23661477318450105</v>
      </c>
      <c r="P80" s="242">
        <v>0.21510402394861525</v>
      </c>
      <c r="Q80" s="250" t="s">
        <v>597</v>
      </c>
      <c r="R80" s="249">
        <v>1</v>
      </c>
      <c r="S80" s="250" t="s">
        <v>412</v>
      </c>
      <c r="T80" s="242">
        <v>0.227143156156772</v>
      </c>
      <c r="U80" s="251" t="s">
        <v>353</v>
      </c>
    </row>
    <row r="81" spans="1:21" ht="24" x14ac:dyDescent="0.2">
      <c r="A81" s="240"/>
      <c r="B81" s="240" t="s">
        <v>246</v>
      </c>
      <c r="C81" s="252">
        <v>2.3704504535988526E-7</v>
      </c>
      <c r="D81" s="242">
        <v>1.9810904200901898E-7</v>
      </c>
      <c r="E81" s="242">
        <v>1.8127549116401771E-5</v>
      </c>
      <c r="F81" s="242">
        <v>1.4593036318509243E-6</v>
      </c>
      <c r="G81" s="242">
        <v>6.9715365926908575E-7</v>
      </c>
      <c r="H81" s="242">
        <v>0.11198239673712089</v>
      </c>
      <c r="I81" s="242">
        <v>2.1664993822784451E-3</v>
      </c>
      <c r="J81" s="242">
        <v>0.15346703294585798</v>
      </c>
      <c r="K81" s="242">
        <v>5.5784651513855754E-4</v>
      </c>
      <c r="L81" s="242">
        <v>1.404915608666593E-2</v>
      </c>
      <c r="M81" s="242">
        <v>2.534285837932633E-2</v>
      </c>
      <c r="N81" s="242">
        <v>7.4940393816413167E-3</v>
      </c>
      <c r="O81" s="242">
        <v>6.8728960236539779E-2</v>
      </c>
      <c r="P81" s="242">
        <v>9.8836136565380525E-2</v>
      </c>
      <c r="Q81" s="242">
        <v>7.579344360714418E-5</v>
      </c>
      <c r="R81" s="253"/>
      <c r="S81" s="242">
        <v>3.9587561087059131E-3</v>
      </c>
      <c r="T81" s="242">
        <v>8.092841742308382E-2</v>
      </c>
      <c r="U81" s="243">
        <v>3.1032923817144503E-9</v>
      </c>
    </row>
    <row r="82" spans="1:21" x14ac:dyDescent="0.2">
      <c r="A82" s="244"/>
      <c r="B82" s="244" t="s">
        <v>247</v>
      </c>
      <c r="C82" s="245">
        <v>60</v>
      </c>
      <c r="D82" s="246">
        <v>60</v>
      </c>
      <c r="E82" s="246">
        <v>60</v>
      </c>
      <c r="F82" s="246">
        <v>60</v>
      </c>
      <c r="G82" s="246">
        <v>60</v>
      </c>
      <c r="H82" s="246">
        <v>60</v>
      </c>
      <c r="I82" s="246">
        <v>60</v>
      </c>
      <c r="J82" s="246">
        <v>60</v>
      </c>
      <c r="K82" s="246">
        <v>60</v>
      </c>
      <c r="L82" s="246">
        <v>60</v>
      </c>
      <c r="M82" s="246">
        <v>60</v>
      </c>
      <c r="N82" s="246">
        <v>60</v>
      </c>
      <c r="O82" s="246">
        <v>60</v>
      </c>
      <c r="P82" s="246">
        <v>60</v>
      </c>
      <c r="Q82" s="246">
        <v>60</v>
      </c>
      <c r="R82" s="246">
        <v>60</v>
      </c>
      <c r="S82" s="246">
        <v>60</v>
      </c>
      <c r="T82" s="246">
        <v>60</v>
      </c>
      <c r="U82" s="247">
        <v>60</v>
      </c>
    </row>
    <row r="83" spans="1:21" ht="36" x14ac:dyDescent="0.2">
      <c r="A83" s="244" t="s">
        <v>220</v>
      </c>
      <c r="B83" s="240" t="s">
        <v>245</v>
      </c>
      <c r="C83" s="248" t="s">
        <v>471</v>
      </c>
      <c r="D83" s="250" t="s">
        <v>473</v>
      </c>
      <c r="E83" s="250" t="s">
        <v>551</v>
      </c>
      <c r="F83" s="250" t="s">
        <v>558</v>
      </c>
      <c r="G83" s="250" t="s">
        <v>455</v>
      </c>
      <c r="H83" s="242">
        <v>0.16111259974982306</v>
      </c>
      <c r="I83" s="250" t="s">
        <v>572</v>
      </c>
      <c r="J83" s="250" t="s">
        <v>575</v>
      </c>
      <c r="K83" s="250" t="s">
        <v>558</v>
      </c>
      <c r="L83" s="250" t="s">
        <v>585</v>
      </c>
      <c r="M83" s="250" t="s">
        <v>457</v>
      </c>
      <c r="N83" s="250" t="s">
        <v>457</v>
      </c>
      <c r="O83" s="250" t="s">
        <v>483</v>
      </c>
      <c r="P83" s="242">
        <v>0.16102728790571166</v>
      </c>
      <c r="Q83" s="250" t="s">
        <v>598</v>
      </c>
      <c r="R83" s="250" t="s">
        <v>412</v>
      </c>
      <c r="S83" s="249">
        <v>1</v>
      </c>
      <c r="T83" s="242">
        <v>0.16867402396559072</v>
      </c>
      <c r="U83" s="251" t="s">
        <v>586</v>
      </c>
    </row>
    <row r="84" spans="1:21" ht="24" x14ac:dyDescent="0.2">
      <c r="A84" s="240"/>
      <c r="B84" s="240" t="s">
        <v>246</v>
      </c>
      <c r="C84" s="252">
        <v>1.0537017000644482E-4</v>
      </c>
      <c r="D84" s="242">
        <v>2.9871108671368263E-4</v>
      </c>
      <c r="E84" s="242">
        <v>4.4193069335344323E-2</v>
      </c>
      <c r="F84" s="242">
        <v>5.3607205149727704E-3</v>
      </c>
      <c r="G84" s="242">
        <v>2.0877850790007777E-3</v>
      </c>
      <c r="H84" s="242">
        <v>0.21878205875649273</v>
      </c>
      <c r="I84" s="242">
        <v>1.0158641503646757E-2</v>
      </c>
      <c r="J84" s="242">
        <v>2.5147661429416121E-4</v>
      </c>
      <c r="K84" s="242">
        <v>5.3519123803381181E-3</v>
      </c>
      <c r="L84" s="242">
        <v>9.5067753668771424E-5</v>
      </c>
      <c r="M84" s="242">
        <v>8.1620793237035909E-3</v>
      </c>
      <c r="N84" s="242">
        <v>8.2763546378992262E-3</v>
      </c>
      <c r="O84" s="242">
        <v>2.6368169321243251E-2</v>
      </c>
      <c r="P84" s="242">
        <v>0.21902931505119647</v>
      </c>
      <c r="Q84" s="242">
        <v>1.1175242328997632E-6</v>
      </c>
      <c r="R84" s="242">
        <v>3.9587561087059131E-3</v>
      </c>
      <c r="S84" s="253"/>
      <c r="T84" s="242">
        <v>0.19763727245413604</v>
      </c>
      <c r="U84" s="243">
        <v>1.0636765985776179E-7</v>
      </c>
    </row>
    <row r="85" spans="1:21" x14ac:dyDescent="0.2">
      <c r="A85" s="244"/>
      <c r="B85" s="244" t="s">
        <v>247</v>
      </c>
      <c r="C85" s="245">
        <v>60</v>
      </c>
      <c r="D85" s="246">
        <v>60</v>
      </c>
      <c r="E85" s="246">
        <v>60</v>
      </c>
      <c r="F85" s="246">
        <v>60</v>
      </c>
      <c r="G85" s="246">
        <v>60</v>
      </c>
      <c r="H85" s="246">
        <v>60</v>
      </c>
      <c r="I85" s="246">
        <v>60</v>
      </c>
      <c r="J85" s="246">
        <v>60</v>
      </c>
      <c r="K85" s="246">
        <v>60</v>
      </c>
      <c r="L85" s="246">
        <v>60</v>
      </c>
      <c r="M85" s="246">
        <v>60</v>
      </c>
      <c r="N85" s="246">
        <v>60</v>
      </c>
      <c r="O85" s="246">
        <v>60</v>
      </c>
      <c r="P85" s="246">
        <v>60</v>
      </c>
      <c r="Q85" s="246">
        <v>60</v>
      </c>
      <c r="R85" s="246">
        <v>60</v>
      </c>
      <c r="S85" s="246">
        <v>60</v>
      </c>
      <c r="T85" s="246">
        <v>60</v>
      </c>
      <c r="U85" s="247">
        <v>60</v>
      </c>
    </row>
    <row r="86" spans="1:21" ht="36" x14ac:dyDescent="0.2">
      <c r="A86" s="244" t="s">
        <v>221</v>
      </c>
      <c r="B86" s="240" t="s">
        <v>245</v>
      </c>
      <c r="C86" s="248" t="s">
        <v>532</v>
      </c>
      <c r="D86" s="250" t="s">
        <v>481</v>
      </c>
      <c r="E86" s="242">
        <v>0.13501393702409914</v>
      </c>
      <c r="F86" s="242">
        <v>0.25246557881318255</v>
      </c>
      <c r="G86" s="242">
        <v>0.22826265263648082</v>
      </c>
      <c r="H86" s="250" t="s">
        <v>567</v>
      </c>
      <c r="I86" s="250" t="s">
        <v>448</v>
      </c>
      <c r="J86" s="242">
        <v>0.21496720697465102</v>
      </c>
      <c r="K86" s="242">
        <v>-4.2225531501714084E-2</v>
      </c>
      <c r="L86" s="250" t="s">
        <v>449</v>
      </c>
      <c r="M86" s="250" t="s">
        <v>590</v>
      </c>
      <c r="N86" s="250" t="s">
        <v>594</v>
      </c>
      <c r="O86" s="250" t="s">
        <v>491</v>
      </c>
      <c r="P86" s="242">
        <v>0.20524988866230881</v>
      </c>
      <c r="Q86" s="242">
        <v>-0.21332723246783625</v>
      </c>
      <c r="R86" s="242">
        <v>0.227143156156772</v>
      </c>
      <c r="S86" s="242">
        <v>0.16867402396559072</v>
      </c>
      <c r="T86" s="249">
        <v>1</v>
      </c>
      <c r="U86" s="251" t="s">
        <v>364</v>
      </c>
    </row>
    <row r="87" spans="1:21" ht="24" x14ac:dyDescent="0.2">
      <c r="A87" s="240"/>
      <c r="B87" s="240" t="s">
        <v>246</v>
      </c>
      <c r="C87" s="252">
        <v>4.6215893022234378E-3</v>
      </c>
      <c r="D87" s="242">
        <v>4.0770487309797675E-2</v>
      </c>
      <c r="E87" s="242">
        <v>0.30369944591639619</v>
      </c>
      <c r="F87" s="242">
        <v>5.1642179899211861E-2</v>
      </c>
      <c r="G87" s="242">
        <v>7.9403021028117832E-2</v>
      </c>
      <c r="H87" s="242">
        <v>9.7221087432743613E-4</v>
      </c>
      <c r="I87" s="242">
        <v>5.1205088205924405E-3</v>
      </c>
      <c r="J87" s="242">
        <v>9.9056030425235309E-2</v>
      </c>
      <c r="K87" s="242">
        <v>0.74871055063810443</v>
      </c>
      <c r="L87" s="242">
        <v>5.5821074673175122E-3</v>
      </c>
      <c r="M87" s="242">
        <v>1.0645181975722276E-4</v>
      </c>
      <c r="N87" s="242">
        <v>8.6069785355040842E-4</v>
      </c>
      <c r="O87" s="242">
        <v>1.5851728229065543E-2</v>
      </c>
      <c r="P87" s="242">
        <v>0.11566898623049449</v>
      </c>
      <c r="Q87" s="242">
        <v>0.10172150822594324</v>
      </c>
      <c r="R87" s="242">
        <v>8.092841742308382E-2</v>
      </c>
      <c r="S87" s="242">
        <v>0.19763727245413604</v>
      </c>
      <c r="T87" s="253"/>
      <c r="U87" s="243">
        <v>4.7410681736479675E-5</v>
      </c>
    </row>
    <row r="88" spans="1:21" x14ac:dyDescent="0.2">
      <c r="A88" s="244"/>
      <c r="B88" s="244" t="s">
        <v>247</v>
      </c>
      <c r="C88" s="245">
        <v>60</v>
      </c>
      <c r="D88" s="246">
        <v>60</v>
      </c>
      <c r="E88" s="246">
        <v>60</v>
      </c>
      <c r="F88" s="246">
        <v>60</v>
      </c>
      <c r="G88" s="246">
        <v>60</v>
      </c>
      <c r="H88" s="246">
        <v>60</v>
      </c>
      <c r="I88" s="246">
        <v>60</v>
      </c>
      <c r="J88" s="246">
        <v>60</v>
      </c>
      <c r="K88" s="246">
        <v>60</v>
      </c>
      <c r="L88" s="246">
        <v>60</v>
      </c>
      <c r="M88" s="246">
        <v>60</v>
      </c>
      <c r="N88" s="246">
        <v>60</v>
      </c>
      <c r="O88" s="246">
        <v>60</v>
      </c>
      <c r="P88" s="246">
        <v>60</v>
      </c>
      <c r="Q88" s="246">
        <v>60</v>
      </c>
      <c r="R88" s="246">
        <v>60</v>
      </c>
      <c r="S88" s="246">
        <v>60</v>
      </c>
      <c r="T88" s="246">
        <v>60</v>
      </c>
      <c r="U88" s="247">
        <v>60</v>
      </c>
    </row>
    <row r="89" spans="1:21" ht="36" x14ac:dyDescent="0.2">
      <c r="A89" s="244" t="s">
        <v>263</v>
      </c>
      <c r="B89" s="240" t="s">
        <v>245</v>
      </c>
      <c r="C89" s="248" t="s">
        <v>533</v>
      </c>
      <c r="D89" s="250" t="s">
        <v>544</v>
      </c>
      <c r="E89" s="250" t="s">
        <v>552</v>
      </c>
      <c r="F89" s="250" t="s">
        <v>559</v>
      </c>
      <c r="G89" s="250" t="s">
        <v>565</v>
      </c>
      <c r="H89" s="250" t="s">
        <v>516</v>
      </c>
      <c r="I89" s="250" t="s">
        <v>573</v>
      </c>
      <c r="J89" s="250" t="s">
        <v>522</v>
      </c>
      <c r="K89" s="250" t="s">
        <v>460</v>
      </c>
      <c r="L89" s="250" t="s">
        <v>586</v>
      </c>
      <c r="M89" s="250" t="s">
        <v>591</v>
      </c>
      <c r="N89" s="250" t="s">
        <v>432</v>
      </c>
      <c r="O89" s="250" t="s">
        <v>396</v>
      </c>
      <c r="P89" s="250" t="s">
        <v>445</v>
      </c>
      <c r="Q89" s="250" t="s">
        <v>599</v>
      </c>
      <c r="R89" s="250" t="s">
        <v>353</v>
      </c>
      <c r="S89" s="250" t="s">
        <v>586</v>
      </c>
      <c r="T89" s="250" t="s">
        <v>364</v>
      </c>
      <c r="U89" s="254">
        <v>1</v>
      </c>
    </row>
    <row r="90" spans="1:21" ht="24" x14ac:dyDescent="0.2">
      <c r="A90" s="240"/>
      <c r="B90" s="240" t="s">
        <v>246</v>
      </c>
      <c r="C90" s="252">
        <v>6.3671802244943675E-13</v>
      </c>
      <c r="D90" s="242">
        <v>2.7505863094593743E-12</v>
      </c>
      <c r="E90" s="242">
        <v>2.6826478734214315E-8</v>
      </c>
      <c r="F90" s="242">
        <v>3.6030943800498172E-7</v>
      </c>
      <c r="G90" s="242">
        <v>2.9122517801379688E-8</v>
      </c>
      <c r="H90" s="242">
        <v>4.2723932829082463E-5</v>
      </c>
      <c r="I90" s="242">
        <v>2.7806969258737817E-7</v>
      </c>
      <c r="J90" s="242">
        <v>7.7761280513741865E-7</v>
      </c>
      <c r="K90" s="242">
        <v>3.7911553891069983E-4</v>
      </c>
      <c r="L90" s="242">
        <v>1.0811185649997729E-7</v>
      </c>
      <c r="M90" s="242">
        <v>6.7627011343506922E-9</v>
      </c>
      <c r="N90" s="242">
        <v>1.182988016854882E-7</v>
      </c>
      <c r="O90" s="242">
        <v>4.6725498190035102E-6</v>
      </c>
      <c r="P90" s="242">
        <v>2.9435159109376281E-3</v>
      </c>
      <c r="Q90" s="242">
        <v>1.810641789538748E-5</v>
      </c>
      <c r="R90" s="242">
        <v>3.1032923817144503E-9</v>
      </c>
      <c r="S90" s="242">
        <v>1.0636765985776179E-7</v>
      </c>
      <c r="T90" s="242">
        <v>4.7410681736479675E-5</v>
      </c>
      <c r="U90" s="255"/>
    </row>
    <row r="91" spans="1:21" x14ac:dyDescent="0.2">
      <c r="A91" s="256"/>
      <c r="B91" s="256" t="s">
        <v>247</v>
      </c>
      <c r="C91" s="257">
        <v>60</v>
      </c>
      <c r="D91" s="258">
        <v>60</v>
      </c>
      <c r="E91" s="258">
        <v>60</v>
      </c>
      <c r="F91" s="258">
        <v>60</v>
      </c>
      <c r="G91" s="258">
        <v>60</v>
      </c>
      <c r="H91" s="258">
        <v>60</v>
      </c>
      <c r="I91" s="258">
        <v>60</v>
      </c>
      <c r="J91" s="258">
        <v>60</v>
      </c>
      <c r="K91" s="258">
        <v>60</v>
      </c>
      <c r="L91" s="258">
        <v>60</v>
      </c>
      <c r="M91" s="258">
        <v>60</v>
      </c>
      <c r="N91" s="258">
        <v>60</v>
      </c>
      <c r="O91" s="258">
        <v>60</v>
      </c>
      <c r="P91" s="258">
        <v>60</v>
      </c>
      <c r="Q91" s="258">
        <v>60</v>
      </c>
      <c r="R91" s="258">
        <v>60</v>
      </c>
      <c r="S91" s="258">
        <v>60</v>
      </c>
      <c r="T91" s="258">
        <v>60</v>
      </c>
      <c r="U91" s="259">
        <v>60</v>
      </c>
    </row>
    <row r="92" spans="1:21" ht="16.5" customHeight="1" x14ac:dyDescent="0.2">
      <c r="A92" s="314" t="s">
        <v>250</v>
      </c>
      <c r="B92" s="314"/>
      <c r="C92" s="314"/>
      <c r="D92" s="314"/>
      <c r="E92" s="314"/>
      <c r="F92" s="314"/>
      <c r="G92" s="314"/>
      <c r="H92" s="314"/>
      <c r="I92" s="314"/>
      <c r="J92" s="314"/>
      <c r="K92" s="314"/>
      <c r="L92" s="314"/>
      <c r="M92" s="314"/>
      <c r="N92" s="314"/>
      <c r="O92" s="314"/>
      <c r="P92" s="314"/>
      <c r="Q92" s="314"/>
      <c r="R92" s="314"/>
      <c r="S92" s="314"/>
      <c r="T92" s="314"/>
      <c r="U92" s="314"/>
    </row>
    <row r="93" spans="1:21" ht="13.5" customHeight="1" x14ac:dyDescent="0.2">
      <c r="A93" s="315" t="s">
        <v>251</v>
      </c>
      <c r="B93" s="315"/>
      <c r="C93" s="315"/>
      <c r="D93" s="315"/>
      <c r="E93" s="315"/>
      <c r="F93" s="315"/>
      <c r="G93" s="315"/>
      <c r="H93" s="315"/>
      <c r="I93" s="315"/>
      <c r="J93" s="315"/>
      <c r="K93" s="315"/>
      <c r="L93" s="315"/>
      <c r="M93" s="315"/>
      <c r="N93" s="315"/>
      <c r="O93" s="315"/>
      <c r="P93" s="315"/>
      <c r="Q93" s="315"/>
      <c r="R93" s="315"/>
      <c r="S93" s="315"/>
      <c r="T93" s="315"/>
      <c r="U93" s="315"/>
    </row>
    <row r="94" spans="1:21" ht="9.75" customHeight="1" x14ac:dyDescent="0.2"/>
  </sheetData>
  <mergeCells count="6">
    <mergeCell ref="A2:U3"/>
    <mergeCell ref="A33:U33"/>
    <mergeCell ref="A92:U92"/>
    <mergeCell ref="A93:U93"/>
    <mergeCell ref="B12:F12"/>
    <mergeCell ref="B6:F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G970"/>
  <sheetViews>
    <sheetView topLeftCell="N1" zoomScale="64" zoomScaleNormal="64" workbookViewId="0">
      <pane ySplit="1" topLeftCell="A160" activePane="bottomLeft" state="frozen"/>
      <selection pane="bottomLeft" activeCell="BG2" sqref="BG2:BG181"/>
    </sheetView>
  </sheetViews>
  <sheetFormatPr defaultColWidth="12.5703125" defaultRowHeight="15" customHeight="1" x14ac:dyDescent="0.2"/>
  <cols>
    <col min="1" max="1" width="18.85546875" customWidth="1"/>
    <col min="2" max="2" width="37.5703125" customWidth="1"/>
    <col min="3" max="4" width="18.85546875" customWidth="1"/>
    <col min="5" max="5" width="21.28515625" customWidth="1"/>
    <col min="6" max="7" width="18.85546875" customWidth="1"/>
    <col min="8" max="8" width="7" customWidth="1"/>
    <col min="9" max="9" width="7.7109375" customWidth="1"/>
    <col min="10" max="10" width="7.28515625" customWidth="1"/>
    <col min="11" max="11" width="7" customWidth="1"/>
    <col min="12" max="13" width="6.5703125" customWidth="1"/>
    <col min="14" max="14" width="6.140625" customWidth="1"/>
    <col min="15" max="15" width="6.28515625" customWidth="1"/>
    <col min="16" max="16" width="5.7109375" customWidth="1"/>
    <col min="17" max="17" width="6.28515625" customWidth="1"/>
    <col min="18" max="18" width="5.42578125" customWidth="1"/>
    <col min="19" max="19" width="5.7109375" customWidth="1"/>
    <col min="20" max="20" width="6.5703125" customWidth="1"/>
    <col min="21" max="21" width="6.140625" style="281" customWidth="1"/>
    <col min="22" max="22" width="8.5703125" style="280" customWidth="1"/>
    <col min="23" max="23" width="6.140625" customWidth="1"/>
    <col min="24" max="24" width="6.28515625" style="281" customWidth="1"/>
    <col min="25" max="25" width="5.7109375" customWidth="1"/>
    <col min="26" max="26" width="6.5703125" style="281" customWidth="1"/>
    <col min="27" max="27" width="6.7109375" style="281" customWidth="1"/>
    <col min="28" max="28" width="6.5703125" customWidth="1"/>
    <col min="29" max="29" width="6.28515625" style="281" customWidth="1"/>
    <col min="30" max="30" width="6.28515625" customWidth="1"/>
    <col min="31" max="31" width="5.85546875" customWidth="1"/>
    <col min="32" max="32" width="6.5703125" customWidth="1"/>
    <col min="33" max="33" width="5.85546875" customWidth="1"/>
    <col min="34" max="34" width="6.28515625" customWidth="1"/>
    <col min="35" max="35" width="6.140625" customWidth="1"/>
    <col min="36" max="36" width="6.28515625" customWidth="1"/>
    <col min="37" max="39" width="6.140625" customWidth="1"/>
    <col min="40" max="40" width="9" style="280" customWidth="1"/>
    <col min="41" max="41" width="5.42578125" customWidth="1"/>
    <col min="42" max="43" width="6.140625" customWidth="1"/>
    <col min="44" max="44" width="5.42578125" customWidth="1"/>
    <col min="45" max="45" width="5.7109375" customWidth="1"/>
    <col min="46" max="46" width="6.140625" customWidth="1"/>
    <col min="47" max="47" width="5.85546875" customWidth="1"/>
    <col min="48" max="48" width="5.7109375" customWidth="1"/>
    <col min="49" max="49" width="5.85546875" customWidth="1"/>
    <col min="50" max="51" width="6.140625" style="281" customWidth="1"/>
    <col min="52" max="52" width="6.7109375" style="281" customWidth="1"/>
    <col min="53" max="54" width="6.28515625" style="281" customWidth="1"/>
    <col min="55" max="55" width="6.28515625" customWidth="1"/>
    <col min="56" max="56" width="6.5703125" customWidth="1"/>
    <col min="57" max="57" width="6.140625" style="281" customWidth="1"/>
    <col min="58" max="58" width="6.28515625" style="281" customWidth="1"/>
    <col min="59" max="59" width="12.28515625" style="280" customWidth="1"/>
  </cols>
  <sheetData>
    <row r="1" spans="1:59" ht="22.5" customHeight="1" x14ac:dyDescent="0.2">
      <c r="A1" s="266" t="s">
        <v>605</v>
      </c>
      <c r="B1" s="266" t="s">
        <v>1</v>
      </c>
      <c r="C1" s="266" t="s">
        <v>2</v>
      </c>
      <c r="D1" s="266" t="s">
        <v>3</v>
      </c>
      <c r="E1" s="266" t="s">
        <v>4</v>
      </c>
      <c r="F1" s="266" t="s">
        <v>5</v>
      </c>
      <c r="G1" s="266" t="s">
        <v>6</v>
      </c>
      <c r="H1" s="282" t="s">
        <v>606</v>
      </c>
      <c r="I1" s="282" t="s">
        <v>607</v>
      </c>
      <c r="J1" s="282" t="s">
        <v>608</v>
      </c>
      <c r="K1" s="282" t="s">
        <v>609</v>
      </c>
      <c r="L1" s="282" t="s">
        <v>610</v>
      </c>
      <c r="M1" s="282" t="s">
        <v>611</v>
      </c>
      <c r="N1" s="282" t="s">
        <v>612</v>
      </c>
      <c r="O1" s="282" t="s">
        <v>613</v>
      </c>
      <c r="P1" s="282" t="s">
        <v>614</v>
      </c>
      <c r="Q1" s="282" t="s">
        <v>615</v>
      </c>
      <c r="R1" s="282" t="s">
        <v>616</v>
      </c>
      <c r="S1" s="282" t="s">
        <v>617</v>
      </c>
      <c r="T1" s="282" t="s">
        <v>618</v>
      </c>
      <c r="U1" s="282" t="s">
        <v>619</v>
      </c>
      <c r="V1" s="283" t="s">
        <v>620</v>
      </c>
      <c r="W1" s="284" t="s">
        <v>185</v>
      </c>
      <c r="X1" s="284" t="s">
        <v>186</v>
      </c>
      <c r="Y1" s="284" t="s">
        <v>187</v>
      </c>
      <c r="Z1" s="284" t="s">
        <v>188</v>
      </c>
      <c r="AA1" s="284" t="s">
        <v>189</v>
      </c>
      <c r="AB1" s="284" t="s">
        <v>190</v>
      </c>
      <c r="AC1" s="284" t="s">
        <v>191</v>
      </c>
      <c r="AD1" s="284" t="s">
        <v>192</v>
      </c>
      <c r="AE1" s="284" t="s">
        <v>193</v>
      </c>
      <c r="AF1" s="284" t="s">
        <v>194</v>
      </c>
      <c r="AG1" s="284" t="s">
        <v>195</v>
      </c>
      <c r="AH1" s="284" t="s">
        <v>196</v>
      </c>
      <c r="AI1" s="284" t="s">
        <v>197</v>
      </c>
      <c r="AJ1" s="284" t="s">
        <v>198</v>
      </c>
      <c r="AK1" s="284" t="s">
        <v>199</v>
      </c>
      <c r="AL1" s="284" t="s">
        <v>200</v>
      </c>
      <c r="AM1" s="284" t="s">
        <v>201</v>
      </c>
      <c r="AN1" s="285" t="s">
        <v>621</v>
      </c>
      <c r="AO1" s="286" t="s">
        <v>203</v>
      </c>
      <c r="AP1" s="286" t="s">
        <v>204</v>
      </c>
      <c r="AQ1" s="286" t="s">
        <v>205</v>
      </c>
      <c r="AR1" s="286" t="s">
        <v>206</v>
      </c>
      <c r="AS1" s="286" t="s">
        <v>207</v>
      </c>
      <c r="AT1" s="286" t="s">
        <v>208</v>
      </c>
      <c r="AU1" s="286" t="s">
        <v>209</v>
      </c>
      <c r="AV1" s="286" t="s">
        <v>210</v>
      </c>
      <c r="AW1" s="286" t="s">
        <v>211</v>
      </c>
      <c r="AX1" s="286" t="s">
        <v>212</v>
      </c>
      <c r="AY1" s="286" t="s">
        <v>213</v>
      </c>
      <c r="AZ1" s="286" t="s">
        <v>214</v>
      </c>
      <c r="BA1" s="286" t="s">
        <v>215</v>
      </c>
      <c r="BB1" s="286" t="s">
        <v>216</v>
      </c>
      <c r="BC1" s="286" t="s">
        <v>217</v>
      </c>
      <c r="BD1" s="286" t="s">
        <v>218</v>
      </c>
      <c r="BE1" s="286" t="s">
        <v>222</v>
      </c>
      <c r="BF1" s="286" t="s">
        <v>219</v>
      </c>
      <c r="BG1" s="287" t="s">
        <v>622</v>
      </c>
    </row>
    <row r="2" spans="1:59" ht="22.5" customHeight="1" x14ac:dyDescent="0.2">
      <c r="A2" s="267">
        <v>45967.020950543985</v>
      </c>
      <c r="B2" s="268" t="s">
        <v>8</v>
      </c>
      <c r="C2" s="268" t="s">
        <v>9</v>
      </c>
      <c r="D2" s="268" t="s">
        <v>10</v>
      </c>
      <c r="E2" s="268" t="s">
        <v>11</v>
      </c>
      <c r="F2" s="268" t="s">
        <v>12</v>
      </c>
      <c r="G2" s="268" t="s">
        <v>13</v>
      </c>
      <c r="H2" s="269">
        <v>1</v>
      </c>
      <c r="I2" s="269">
        <v>1</v>
      </c>
      <c r="J2" s="269">
        <v>2</v>
      </c>
      <c r="K2" s="269">
        <v>1</v>
      </c>
      <c r="L2" s="269">
        <v>1</v>
      </c>
      <c r="M2" s="269">
        <v>1</v>
      </c>
      <c r="N2" s="269">
        <v>1</v>
      </c>
      <c r="O2" s="269">
        <v>1</v>
      </c>
      <c r="P2" s="269">
        <v>2</v>
      </c>
      <c r="Q2" s="269">
        <v>1</v>
      </c>
      <c r="R2" s="269">
        <v>2</v>
      </c>
      <c r="S2" s="269">
        <v>2</v>
      </c>
      <c r="T2" s="269">
        <v>1</v>
      </c>
      <c r="U2" s="270">
        <v>1</v>
      </c>
      <c r="V2" s="271">
        <f>SUM('tabulasi lengkap'!$H2:$U2)</f>
        <v>18</v>
      </c>
      <c r="W2" s="269">
        <v>4</v>
      </c>
      <c r="X2" s="270">
        <v>3</v>
      </c>
      <c r="Y2" s="269">
        <v>4</v>
      </c>
      <c r="Z2" s="270">
        <v>3</v>
      </c>
      <c r="AA2" s="270">
        <v>3</v>
      </c>
      <c r="AB2" s="269">
        <v>3</v>
      </c>
      <c r="AC2" s="270">
        <v>3</v>
      </c>
      <c r="AD2" s="269">
        <v>3</v>
      </c>
      <c r="AE2" s="269">
        <v>4</v>
      </c>
      <c r="AF2" s="269">
        <v>4</v>
      </c>
      <c r="AG2" s="269">
        <v>2</v>
      </c>
      <c r="AH2" s="269">
        <v>2</v>
      </c>
      <c r="AI2" s="269">
        <v>3</v>
      </c>
      <c r="AJ2" s="269">
        <v>2</v>
      </c>
      <c r="AK2" s="269">
        <v>4</v>
      </c>
      <c r="AL2" s="269">
        <v>3</v>
      </c>
      <c r="AM2" s="269">
        <v>4</v>
      </c>
      <c r="AN2" s="271">
        <f>SUM('tabulasi lengkap'!$W2:$AM2)</f>
        <v>54</v>
      </c>
      <c r="AO2" s="269">
        <v>4</v>
      </c>
      <c r="AP2" s="269">
        <v>4</v>
      </c>
      <c r="AQ2" s="269">
        <v>4</v>
      </c>
      <c r="AR2" s="269">
        <v>4</v>
      </c>
      <c r="AS2" s="269">
        <v>4</v>
      </c>
      <c r="AT2" s="269">
        <v>3</v>
      </c>
      <c r="AU2" s="269">
        <v>4</v>
      </c>
      <c r="AV2" s="269">
        <v>4</v>
      </c>
      <c r="AW2" s="269">
        <v>4</v>
      </c>
      <c r="AX2" s="270">
        <v>4</v>
      </c>
      <c r="AY2" s="270">
        <v>4</v>
      </c>
      <c r="AZ2" s="270">
        <v>4</v>
      </c>
      <c r="BA2" s="270">
        <v>4</v>
      </c>
      <c r="BB2" s="270">
        <v>4</v>
      </c>
      <c r="BC2" s="269">
        <v>4</v>
      </c>
      <c r="BD2" s="269">
        <v>4</v>
      </c>
      <c r="BE2" s="270">
        <v>4</v>
      </c>
      <c r="BF2" s="270">
        <v>4</v>
      </c>
      <c r="BG2" s="272">
        <f>SUM('tabulasi lengkap'!$AO2:$BF2)</f>
        <v>71</v>
      </c>
    </row>
    <row r="3" spans="1:59" ht="22.5" customHeight="1" x14ac:dyDescent="0.2">
      <c r="A3" s="267">
        <v>45967.472512858796</v>
      </c>
      <c r="B3" s="268" t="s">
        <v>8</v>
      </c>
      <c r="C3" s="268" t="s">
        <v>15</v>
      </c>
      <c r="D3" s="268" t="s">
        <v>10</v>
      </c>
      <c r="E3" s="268" t="s">
        <v>16</v>
      </c>
      <c r="F3" s="268" t="s">
        <v>17</v>
      </c>
      <c r="G3" s="268" t="s">
        <v>13</v>
      </c>
      <c r="H3" s="269">
        <v>2</v>
      </c>
      <c r="I3" s="269">
        <v>2</v>
      </c>
      <c r="J3" s="269">
        <v>3</v>
      </c>
      <c r="K3" s="269">
        <v>2</v>
      </c>
      <c r="L3" s="269">
        <v>2</v>
      </c>
      <c r="M3" s="269">
        <v>2</v>
      </c>
      <c r="N3" s="269">
        <v>2</v>
      </c>
      <c r="O3" s="269">
        <v>2</v>
      </c>
      <c r="P3" s="269">
        <v>3</v>
      </c>
      <c r="Q3" s="269">
        <v>2</v>
      </c>
      <c r="R3" s="269">
        <v>3</v>
      </c>
      <c r="S3" s="269">
        <v>2</v>
      </c>
      <c r="T3" s="269">
        <v>2</v>
      </c>
      <c r="U3" s="270">
        <v>2</v>
      </c>
      <c r="V3" s="271">
        <f>SUM('tabulasi lengkap'!$H3:$U3)</f>
        <v>31</v>
      </c>
      <c r="W3" s="269">
        <v>3</v>
      </c>
      <c r="X3" s="270">
        <v>4</v>
      </c>
      <c r="Y3" s="269">
        <v>4</v>
      </c>
      <c r="Z3" s="270">
        <v>3</v>
      </c>
      <c r="AA3" s="270">
        <v>4</v>
      </c>
      <c r="AB3" s="269">
        <v>4</v>
      </c>
      <c r="AC3" s="270">
        <v>3</v>
      </c>
      <c r="AD3" s="269">
        <v>3</v>
      </c>
      <c r="AE3" s="269">
        <v>3</v>
      </c>
      <c r="AF3" s="269">
        <v>3</v>
      </c>
      <c r="AG3" s="269">
        <v>2</v>
      </c>
      <c r="AH3" s="269">
        <v>4</v>
      </c>
      <c r="AI3" s="269">
        <v>4</v>
      </c>
      <c r="AJ3" s="269">
        <v>4</v>
      </c>
      <c r="AK3" s="269">
        <v>4</v>
      </c>
      <c r="AL3" s="269">
        <v>4</v>
      </c>
      <c r="AM3" s="269">
        <v>4</v>
      </c>
      <c r="AN3" s="271">
        <f>SUM('tabulasi lengkap'!$W3:$AM3)</f>
        <v>60</v>
      </c>
      <c r="AO3" s="269">
        <v>2</v>
      </c>
      <c r="AP3" s="269">
        <v>2</v>
      </c>
      <c r="AQ3" s="269">
        <v>2</v>
      </c>
      <c r="AR3" s="269">
        <v>2</v>
      </c>
      <c r="AS3" s="269">
        <v>2</v>
      </c>
      <c r="AT3" s="269">
        <v>3</v>
      </c>
      <c r="AU3" s="269">
        <v>3</v>
      </c>
      <c r="AV3" s="269">
        <v>2</v>
      </c>
      <c r="AW3" s="269">
        <v>2</v>
      </c>
      <c r="AX3" s="270">
        <v>2</v>
      </c>
      <c r="AY3" s="270">
        <v>3</v>
      </c>
      <c r="AZ3" s="270">
        <v>3</v>
      </c>
      <c r="BA3" s="270">
        <v>1</v>
      </c>
      <c r="BB3" s="270">
        <v>1</v>
      </c>
      <c r="BC3" s="269">
        <v>2</v>
      </c>
      <c r="BD3" s="269">
        <v>3</v>
      </c>
      <c r="BE3" s="270">
        <v>3</v>
      </c>
      <c r="BF3" s="270">
        <v>2</v>
      </c>
      <c r="BG3" s="272">
        <f>SUM('tabulasi lengkap'!$AO3:$BF3)</f>
        <v>40</v>
      </c>
    </row>
    <row r="4" spans="1:59" ht="22.5" customHeight="1" x14ac:dyDescent="0.2">
      <c r="A4" s="267">
        <v>45967.553593993056</v>
      </c>
      <c r="B4" s="268" t="s">
        <v>8</v>
      </c>
      <c r="C4" s="268" t="s">
        <v>19</v>
      </c>
      <c r="D4" s="268" t="s">
        <v>10</v>
      </c>
      <c r="E4" s="268" t="s">
        <v>20</v>
      </c>
      <c r="F4" s="268" t="s">
        <v>12</v>
      </c>
      <c r="G4" s="268" t="s">
        <v>21</v>
      </c>
      <c r="H4" s="269">
        <v>2</v>
      </c>
      <c r="I4" s="269">
        <v>3</v>
      </c>
      <c r="J4" s="269">
        <v>3</v>
      </c>
      <c r="K4" s="269">
        <v>2</v>
      </c>
      <c r="L4" s="269">
        <v>3</v>
      </c>
      <c r="M4" s="269">
        <v>2</v>
      </c>
      <c r="N4" s="269">
        <v>2</v>
      </c>
      <c r="O4" s="269">
        <v>2</v>
      </c>
      <c r="P4" s="269">
        <v>3</v>
      </c>
      <c r="Q4" s="269">
        <v>2</v>
      </c>
      <c r="R4" s="269">
        <v>3</v>
      </c>
      <c r="S4" s="269">
        <v>3</v>
      </c>
      <c r="T4" s="269">
        <v>2</v>
      </c>
      <c r="U4" s="270">
        <v>2</v>
      </c>
      <c r="V4" s="271">
        <f>SUM('tabulasi lengkap'!$H4:$U4)</f>
        <v>34</v>
      </c>
      <c r="W4" s="269">
        <v>2</v>
      </c>
      <c r="X4" s="270">
        <v>2</v>
      </c>
      <c r="Y4" s="269">
        <v>2</v>
      </c>
      <c r="Z4" s="270">
        <v>2</v>
      </c>
      <c r="AA4" s="270">
        <v>2</v>
      </c>
      <c r="AB4" s="269">
        <v>2</v>
      </c>
      <c r="AC4" s="270">
        <v>2</v>
      </c>
      <c r="AD4" s="269">
        <v>2</v>
      </c>
      <c r="AE4" s="269">
        <v>2</v>
      </c>
      <c r="AF4" s="269">
        <v>2</v>
      </c>
      <c r="AG4" s="269">
        <v>2</v>
      </c>
      <c r="AH4" s="269">
        <v>1</v>
      </c>
      <c r="AI4" s="269">
        <v>2</v>
      </c>
      <c r="AJ4" s="269">
        <v>2</v>
      </c>
      <c r="AK4" s="269">
        <v>2</v>
      </c>
      <c r="AL4" s="269">
        <v>2</v>
      </c>
      <c r="AM4" s="269">
        <v>2</v>
      </c>
      <c r="AN4" s="271">
        <f>SUM('tabulasi lengkap'!$W4:$AM4)</f>
        <v>33</v>
      </c>
      <c r="AO4" s="269">
        <v>4</v>
      </c>
      <c r="AP4" s="269">
        <v>3</v>
      </c>
      <c r="AQ4" s="269">
        <v>4</v>
      </c>
      <c r="AR4" s="269">
        <v>4</v>
      </c>
      <c r="AS4" s="269">
        <v>4</v>
      </c>
      <c r="AT4" s="269">
        <v>4</v>
      </c>
      <c r="AU4" s="269">
        <v>3</v>
      </c>
      <c r="AV4" s="269">
        <v>2</v>
      </c>
      <c r="AW4" s="269">
        <v>4</v>
      </c>
      <c r="AX4" s="270">
        <v>3</v>
      </c>
      <c r="AY4" s="270">
        <v>3</v>
      </c>
      <c r="AZ4" s="270">
        <v>3</v>
      </c>
      <c r="BA4" s="270">
        <v>3</v>
      </c>
      <c r="BB4" s="270">
        <v>3</v>
      </c>
      <c r="BC4" s="269">
        <v>4</v>
      </c>
      <c r="BD4" s="269">
        <v>3</v>
      </c>
      <c r="BE4" s="270">
        <v>4</v>
      </c>
      <c r="BF4" s="270">
        <v>3</v>
      </c>
      <c r="BG4" s="272">
        <f>SUM('tabulasi lengkap'!$AO4:$BF4)</f>
        <v>61</v>
      </c>
    </row>
    <row r="5" spans="1:59" ht="22.5" customHeight="1" x14ac:dyDescent="0.2">
      <c r="A5" s="267">
        <v>45967.575451562501</v>
      </c>
      <c r="B5" s="268" t="s">
        <v>8</v>
      </c>
      <c r="C5" s="268" t="s">
        <v>23</v>
      </c>
      <c r="D5" s="268" t="s">
        <v>24</v>
      </c>
      <c r="E5" s="268" t="s">
        <v>25</v>
      </c>
      <c r="F5" s="268" t="s">
        <v>17</v>
      </c>
      <c r="G5" s="268" t="s">
        <v>26</v>
      </c>
      <c r="H5" s="269">
        <v>2</v>
      </c>
      <c r="I5" s="269">
        <v>4</v>
      </c>
      <c r="J5" s="269">
        <v>4</v>
      </c>
      <c r="K5" s="269">
        <v>1</v>
      </c>
      <c r="L5" s="269">
        <v>3</v>
      </c>
      <c r="M5" s="269">
        <v>3</v>
      </c>
      <c r="N5" s="269">
        <v>2</v>
      </c>
      <c r="O5" s="269">
        <v>2</v>
      </c>
      <c r="P5" s="269">
        <v>3</v>
      </c>
      <c r="Q5" s="269">
        <v>3</v>
      </c>
      <c r="R5" s="269">
        <v>3</v>
      </c>
      <c r="S5" s="269">
        <v>3</v>
      </c>
      <c r="T5" s="269">
        <v>2</v>
      </c>
      <c r="U5" s="270">
        <v>2</v>
      </c>
      <c r="V5" s="271">
        <f>SUM('tabulasi lengkap'!$H5:$U5)</f>
        <v>37</v>
      </c>
      <c r="W5" s="269">
        <v>2</v>
      </c>
      <c r="X5" s="270">
        <v>2</v>
      </c>
      <c r="Y5" s="269">
        <v>2</v>
      </c>
      <c r="Z5" s="270">
        <v>2</v>
      </c>
      <c r="AA5" s="270">
        <v>2</v>
      </c>
      <c r="AB5" s="269">
        <v>2</v>
      </c>
      <c r="AC5" s="270">
        <v>2</v>
      </c>
      <c r="AD5" s="269">
        <v>2</v>
      </c>
      <c r="AE5" s="269">
        <v>2</v>
      </c>
      <c r="AF5" s="269">
        <v>2</v>
      </c>
      <c r="AG5" s="269">
        <v>2</v>
      </c>
      <c r="AH5" s="269">
        <v>2</v>
      </c>
      <c r="AI5" s="269">
        <v>1</v>
      </c>
      <c r="AJ5" s="269">
        <v>2</v>
      </c>
      <c r="AK5" s="269">
        <v>2</v>
      </c>
      <c r="AL5" s="269">
        <v>2</v>
      </c>
      <c r="AM5" s="269">
        <v>2</v>
      </c>
      <c r="AN5" s="271">
        <f>SUM('tabulasi lengkap'!$W5:$AM5)</f>
        <v>33</v>
      </c>
      <c r="AO5" s="269">
        <v>4</v>
      </c>
      <c r="AP5" s="269">
        <v>3</v>
      </c>
      <c r="AQ5" s="269">
        <v>4</v>
      </c>
      <c r="AR5" s="269">
        <v>4</v>
      </c>
      <c r="AS5" s="269">
        <v>2</v>
      </c>
      <c r="AT5" s="269">
        <v>4</v>
      </c>
      <c r="AU5" s="269">
        <v>4</v>
      </c>
      <c r="AV5" s="269">
        <v>4</v>
      </c>
      <c r="AW5" s="269">
        <v>3</v>
      </c>
      <c r="AX5" s="270">
        <v>2</v>
      </c>
      <c r="AY5" s="270">
        <v>4</v>
      </c>
      <c r="AZ5" s="270">
        <v>3</v>
      </c>
      <c r="BA5" s="270">
        <v>3</v>
      </c>
      <c r="BB5" s="270">
        <v>3</v>
      </c>
      <c r="BC5" s="269">
        <v>3</v>
      </c>
      <c r="BD5" s="269">
        <v>4</v>
      </c>
      <c r="BE5" s="270">
        <v>2</v>
      </c>
      <c r="BF5" s="270">
        <v>4</v>
      </c>
      <c r="BG5" s="272">
        <f>SUM('tabulasi lengkap'!$AO5:$BF5)</f>
        <v>60</v>
      </c>
    </row>
    <row r="6" spans="1:59" ht="22.5" customHeight="1" x14ac:dyDescent="0.2">
      <c r="A6" s="267">
        <v>45967.583592673611</v>
      </c>
      <c r="B6" s="268" t="s">
        <v>8</v>
      </c>
      <c r="C6" s="268" t="s">
        <v>28</v>
      </c>
      <c r="D6" s="268" t="s">
        <v>10</v>
      </c>
      <c r="E6" s="268" t="s">
        <v>29</v>
      </c>
      <c r="F6" s="268" t="s">
        <v>12</v>
      </c>
      <c r="G6" s="268" t="s">
        <v>26</v>
      </c>
      <c r="H6" s="269">
        <v>2</v>
      </c>
      <c r="I6" s="269">
        <v>2</v>
      </c>
      <c r="J6" s="269">
        <v>2</v>
      </c>
      <c r="K6" s="269">
        <v>2</v>
      </c>
      <c r="L6" s="269">
        <v>2</v>
      </c>
      <c r="M6" s="269">
        <v>2</v>
      </c>
      <c r="N6" s="269">
        <v>2</v>
      </c>
      <c r="O6" s="269">
        <v>2</v>
      </c>
      <c r="P6" s="269">
        <v>2</v>
      </c>
      <c r="Q6" s="269">
        <v>2</v>
      </c>
      <c r="R6" s="269">
        <v>2</v>
      </c>
      <c r="S6" s="269">
        <v>2</v>
      </c>
      <c r="T6" s="269">
        <v>2</v>
      </c>
      <c r="U6" s="270">
        <v>1</v>
      </c>
      <c r="V6" s="271">
        <f>SUM('tabulasi lengkap'!$H6:$U6)</f>
        <v>27</v>
      </c>
      <c r="W6" s="269">
        <v>3</v>
      </c>
      <c r="X6" s="270">
        <v>3</v>
      </c>
      <c r="Y6" s="269">
        <v>3</v>
      </c>
      <c r="Z6" s="270">
        <v>3</v>
      </c>
      <c r="AA6" s="270">
        <v>3</v>
      </c>
      <c r="AB6" s="269">
        <v>2</v>
      </c>
      <c r="AC6" s="270">
        <v>2</v>
      </c>
      <c r="AD6" s="269">
        <v>3</v>
      </c>
      <c r="AE6" s="269">
        <v>3</v>
      </c>
      <c r="AF6" s="269">
        <v>3</v>
      </c>
      <c r="AG6" s="269">
        <v>2</v>
      </c>
      <c r="AH6" s="269">
        <v>3</v>
      </c>
      <c r="AI6" s="269">
        <v>3</v>
      </c>
      <c r="AJ6" s="269">
        <v>2</v>
      </c>
      <c r="AK6" s="269">
        <v>2</v>
      </c>
      <c r="AL6" s="269">
        <v>3</v>
      </c>
      <c r="AM6" s="269">
        <v>3</v>
      </c>
      <c r="AN6" s="271">
        <f>SUM('tabulasi lengkap'!$W6:$AM6)</f>
        <v>46</v>
      </c>
      <c r="AO6" s="269">
        <v>4</v>
      </c>
      <c r="AP6" s="269">
        <v>4</v>
      </c>
      <c r="AQ6" s="269">
        <v>4</v>
      </c>
      <c r="AR6" s="269">
        <v>3</v>
      </c>
      <c r="AS6" s="269">
        <v>4</v>
      </c>
      <c r="AT6" s="269">
        <v>3</v>
      </c>
      <c r="AU6" s="269">
        <v>4</v>
      </c>
      <c r="AV6" s="269">
        <v>4</v>
      </c>
      <c r="AW6" s="269">
        <v>3</v>
      </c>
      <c r="AX6" s="270">
        <v>4</v>
      </c>
      <c r="AY6" s="270">
        <v>4</v>
      </c>
      <c r="AZ6" s="270">
        <v>3</v>
      </c>
      <c r="BA6" s="270">
        <v>4</v>
      </c>
      <c r="BB6" s="270">
        <v>4</v>
      </c>
      <c r="BC6" s="269">
        <v>4</v>
      </c>
      <c r="BD6" s="269">
        <v>4</v>
      </c>
      <c r="BE6" s="270">
        <v>4</v>
      </c>
      <c r="BF6" s="270">
        <v>4</v>
      </c>
      <c r="BG6" s="272">
        <f>SUM('tabulasi lengkap'!$AO6:$BF6)</f>
        <v>68</v>
      </c>
    </row>
    <row r="7" spans="1:59" ht="22.5" customHeight="1" x14ac:dyDescent="0.2">
      <c r="A7" s="267">
        <v>45967.585948437496</v>
      </c>
      <c r="B7" s="268" t="s">
        <v>8</v>
      </c>
      <c r="C7" s="268" t="s">
        <v>31</v>
      </c>
      <c r="D7" s="268" t="s">
        <v>10</v>
      </c>
      <c r="E7" s="268" t="s">
        <v>11</v>
      </c>
      <c r="F7" s="268" t="s">
        <v>12</v>
      </c>
      <c r="G7" s="268" t="s">
        <v>26</v>
      </c>
      <c r="H7" s="269">
        <v>1</v>
      </c>
      <c r="I7" s="269">
        <v>2</v>
      </c>
      <c r="J7" s="269">
        <v>2</v>
      </c>
      <c r="K7" s="269">
        <v>2</v>
      </c>
      <c r="L7" s="269">
        <v>2</v>
      </c>
      <c r="M7" s="269">
        <v>2</v>
      </c>
      <c r="N7" s="269">
        <v>1</v>
      </c>
      <c r="O7" s="269">
        <v>2</v>
      </c>
      <c r="P7" s="269">
        <v>2</v>
      </c>
      <c r="Q7" s="269">
        <v>2</v>
      </c>
      <c r="R7" s="269">
        <v>2</v>
      </c>
      <c r="S7" s="269">
        <v>2</v>
      </c>
      <c r="T7" s="269">
        <v>1</v>
      </c>
      <c r="U7" s="270">
        <v>1</v>
      </c>
      <c r="V7" s="271">
        <f>SUM('tabulasi lengkap'!$H7:$U7)</f>
        <v>24</v>
      </c>
      <c r="W7" s="269">
        <v>2</v>
      </c>
      <c r="X7" s="270">
        <v>3</v>
      </c>
      <c r="Y7" s="269">
        <v>2</v>
      </c>
      <c r="Z7" s="270">
        <v>3</v>
      </c>
      <c r="AA7" s="270">
        <v>3</v>
      </c>
      <c r="AB7" s="269">
        <v>3</v>
      </c>
      <c r="AC7" s="270">
        <v>3</v>
      </c>
      <c r="AD7" s="269">
        <v>2</v>
      </c>
      <c r="AE7" s="269">
        <v>3</v>
      </c>
      <c r="AF7" s="269">
        <v>4</v>
      </c>
      <c r="AG7" s="269">
        <v>3</v>
      </c>
      <c r="AH7" s="269">
        <v>3</v>
      </c>
      <c r="AI7" s="269">
        <v>3</v>
      </c>
      <c r="AJ7" s="269">
        <v>2</v>
      </c>
      <c r="AK7" s="269">
        <v>3</v>
      </c>
      <c r="AL7" s="269">
        <v>3</v>
      </c>
      <c r="AM7" s="269">
        <v>3</v>
      </c>
      <c r="AN7" s="271">
        <f>SUM('tabulasi lengkap'!$W7:$AM7)</f>
        <v>48</v>
      </c>
      <c r="AO7" s="269">
        <v>4</v>
      </c>
      <c r="AP7" s="269">
        <v>4</v>
      </c>
      <c r="AQ7" s="269">
        <v>4</v>
      </c>
      <c r="AR7" s="269">
        <v>4</v>
      </c>
      <c r="AS7" s="269">
        <v>4</v>
      </c>
      <c r="AT7" s="269">
        <v>4</v>
      </c>
      <c r="AU7" s="269">
        <v>4</v>
      </c>
      <c r="AV7" s="269">
        <v>4</v>
      </c>
      <c r="AW7" s="269">
        <v>4</v>
      </c>
      <c r="AX7" s="270">
        <v>4</v>
      </c>
      <c r="AY7" s="270">
        <v>4</v>
      </c>
      <c r="AZ7" s="270">
        <v>4</v>
      </c>
      <c r="BA7" s="270">
        <v>4</v>
      </c>
      <c r="BB7" s="270">
        <v>4</v>
      </c>
      <c r="BC7" s="269">
        <v>3</v>
      </c>
      <c r="BD7" s="269">
        <v>3</v>
      </c>
      <c r="BE7" s="270">
        <v>4</v>
      </c>
      <c r="BF7" s="270">
        <v>4</v>
      </c>
      <c r="BG7" s="272">
        <f>SUM('tabulasi lengkap'!$AO7:$BF7)</f>
        <v>70</v>
      </c>
    </row>
    <row r="8" spans="1:59" ht="22.5" customHeight="1" x14ac:dyDescent="0.2">
      <c r="A8" s="267">
        <v>45967.631968842594</v>
      </c>
      <c r="B8" s="268" t="s">
        <v>8</v>
      </c>
      <c r="C8" s="268" t="s">
        <v>33</v>
      </c>
      <c r="D8" s="268" t="s">
        <v>10</v>
      </c>
      <c r="E8" s="268" t="s">
        <v>11</v>
      </c>
      <c r="F8" s="268" t="s">
        <v>17</v>
      </c>
      <c r="G8" s="268" t="s">
        <v>21</v>
      </c>
      <c r="H8" s="269">
        <v>1</v>
      </c>
      <c r="I8" s="269">
        <v>2</v>
      </c>
      <c r="J8" s="269">
        <v>2</v>
      </c>
      <c r="K8" s="269">
        <v>1</v>
      </c>
      <c r="L8" s="269">
        <v>2</v>
      </c>
      <c r="M8" s="269">
        <v>1</v>
      </c>
      <c r="N8" s="269">
        <v>1</v>
      </c>
      <c r="O8" s="269">
        <v>1</v>
      </c>
      <c r="P8" s="269">
        <v>2</v>
      </c>
      <c r="Q8" s="269">
        <v>1</v>
      </c>
      <c r="R8" s="269">
        <v>2</v>
      </c>
      <c r="S8" s="269">
        <v>2</v>
      </c>
      <c r="T8" s="269">
        <v>1</v>
      </c>
      <c r="U8" s="270">
        <v>1</v>
      </c>
      <c r="V8" s="271">
        <f>SUM('tabulasi lengkap'!$H8:$U8)</f>
        <v>20</v>
      </c>
      <c r="W8" s="269">
        <v>3</v>
      </c>
      <c r="X8" s="270">
        <v>4</v>
      </c>
      <c r="Y8" s="269">
        <v>2</v>
      </c>
      <c r="Z8" s="270">
        <v>3</v>
      </c>
      <c r="AA8" s="270">
        <v>3</v>
      </c>
      <c r="AB8" s="269">
        <v>3</v>
      </c>
      <c r="AC8" s="270">
        <v>4</v>
      </c>
      <c r="AD8" s="269">
        <v>3</v>
      </c>
      <c r="AE8" s="269">
        <v>3</v>
      </c>
      <c r="AF8" s="269">
        <v>3</v>
      </c>
      <c r="AG8" s="269">
        <v>3</v>
      </c>
      <c r="AH8" s="269">
        <v>3</v>
      </c>
      <c r="AI8" s="269">
        <v>3</v>
      </c>
      <c r="AJ8" s="269">
        <v>4</v>
      </c>
      <c r="AK8" s="269">
        <v>3</v>
      </c>
      <c r="AL8" s="269">
        <v>3</v>
      </c>
      <c r="AM8" s="269">
        <v>4</v>
      </c>
      <c r="AN8" s="271">
        <f>SUM('tabulasi lengkap'!$W8:$AM8)</f>
        <v>54</v>
      </c>
      <c r="AO8" s="269">
        <v>4</v>
      </c>
      <c r="AP8" s="269">
        <v>4</v>
      </c>
      <c r="AQ8" s="269">
        <v>3</v>
      </c>
      <c r="AR8" s="269">
        <v>4</v>
      </c>
      <c r="AS8" s="269">
        <v>4</v>
      </c>
      <c r="AT8" s="269">
        <v>4</v>
      </c>
      <c r="AU8" s="269">
        <v>4</v>
      </c>
      <c r="AV8" s="269">
        <v>3</v>
      </c>
      <c r="AW8" s="269">
        <v>3</v>
      </c>
      <c r="AX8" s="270">
        <v>4</v>
      </c>
      <c r="AY8" s="270">
        <v>4</v>
      </c>
      <c r="AZ8" s="270">
        <v>4</v>
      </c>
      <c r="BA8" s="270">
        <v>4</v>
      </c>
      <c r="BB8" s="270">
        <v>4</v>
      </c>
      <c r="BC8" s="269">
        <v>3</v>
      </c>
      <c r="BD8" s="269">
        <v>3</v>
      </c>
      <c r="BE8" s="270">
        <v>4</v>
      </c>
      <c r="BF8" s="270">
        <v>4</v>
      </c>
      <c r="BG8" s="272">
        <f>SUM('tabulasi lengkap'!$AO8:$BF8)</f>
        <v>67</v>
      </c>
    </row>
    <row r="9" spans="1:59" ht="22.5" customHeight="1" x14ac:dyDescent="0.2">
      <c r="A9" s="267">
        <v>45967.654119722225</v>
      </c>
      <c r="B9" s="268" t="s">
        <v>8</v>
      </c>
      <c r="C9" s="268" t="s">
        <v>35</v>
      </c>
      <c r="D9" s="268" t="s">
        <v>10</v>
      </c>
      <c r="E9" s="268" t="s">
        <v>25</v>
      </c>
      <c r="F9" s="268" t="s">
        <v>17</v>
      </c>
      <c r="G9" s="268" t="s">
        <v>21</v>
      </c>
      <c r="H9" s="269">
        <v>1</v>
      </c>
      <c r="I9" s="269">
        <v>2</v>
      </c>
      <c r="J9" s="269">
        <v>2</v>
      </c>
      <c r="K9" s="269">
        <v>2</v>
      </c>
      <c r="L9" s="269">
        <v>2</v>
      </c>
      <c r="M9" s="269">
        <v>2</v>
      </c>
      <c r="N9" s="269">
        <v>1</v>
      </c>
      <c r="O9" s="269">
        <v>2</v>
      </c>
      <c r="P9" s="269">
        <v>2</v>
      </c>
      <c r="Q9" s="269">
        <v>2</v>
      </c>
      <c r="R9" s="269">
        <v>2</v>
      </c>
      <c r="S9" s="269">
        <v>2</v>
      </c>
      <c r="T9" s="269">
        <v>1</v>
      </c>
      <c r="U9" s="270">
        <v>1</v>
      </c>
      <c r="V9" s="271">
        <f>SUM('tabulasi lengkap'!$H9:$U9)</f>
        <v>24</v>
      </c>
      <c r="W9" s="269">
        <v>3</v>
      </c>
      <c r="X9" s="270">
        <v>3</v>
      </c>
      <c r="Y9" s="269">
        <v>2</v>
      </c>
      <c r="Z9" s="270">
        <v>3</v>
      </c>
      <c r="AA9" s="270">
        <v>3</v>
      </c>
      <c r="AB9" s="269">
        <v>2</v>
      </c>
      <c r="AC9" s="270">
        <v>3</v>
      </c>
      <c r="AD9" s="269">
        <v>2</v>
      </c>
      <c r="AE9" s="269">
        <v>4</v>
      </c>
      <c r="AF9" s="269">
        <v>3</v>
      </c>
      <c r="AG9" s="269">
        <v>3</v>
      </c>
      <c r="AH9" s="269">
        <v>3</v>
      </c>
      <c r="AI9" s="269">
        <v>3</v>
      </c>
      <c r="AJ9" s="269">
        <v>3</v>
      </c>
      <c r="AK9" s="269">
        <v>4</v>
      </c>
      <c r="AL9" s="269">
        <v>2</v>
      </c>
      <c r="AM9" s="269">
        <v>4</v>
      </c>
      <c r="AN9" s="271">
        <f>SUM('tabulasi lengkap'!$W9:$AM9)</f>
        <v>50</v>
      </c>
      <c r="AO9" s="269">
        <v>4</v>
      </c>
      <c r="AP9" s="269">
        <v>4</v>
      </c>
      <c r="AQ9" s="269">
        <v>3</v>
      </c>
      <c r="AR9" s="269">
        <v>2</v>
      </c>
      <c r="AS9" s="269">
        <v>3</v>
      </c>
      <c r="AT9" s="269">
        <v>3</v>
      </c>
      <c r="AU9" s="269">
        <v>4</v>
      </c>
      <c r="AV9" s="269">
        <v>4</v>
      </c>
      <c r="AW9" s="269">
        <v>3</v>
      </c>
      <c r="AX9" s="270">
        <v>4</v>
      </c>
      <c r="AY9" s="270">
        <v>4</v>
      </c>
      <c r="AZ9" s="270">
        <v>4</v>
      </c>
      <c r="BA9" s="270">
        <v>4</v>
      </c>
      <c r="BB9" s="270">
        <v>4</v>
      </c>
      <c r="BC9" s="269">
        <v>4</v>
      </c>
      <c r="BD9" s="269">
        <v>4</v>
      </c>
      <c r="BE9" s="270">
        <v>3</v>
      </c>
      <c r="BF9" s="270">
        <v>4</v>
      </c>
      <c r="BG9" s="272">
        <f>SUM('tabulasi lengkap'!$AO9:$BF9)</f>
        <v>65</v>
      </c>
    </row>
    <row r="10" spans="1:59" ht="22.5" customHeight="1" x14ac:dyDescent="0.2">
      <c r="A10" s="267">
        <v>45967.667779849537</v>
      </c>
      <c r="B10" s="268" t="s">
        <v>8</v>
      </c>
      <c r="C10" s="268" t="s">
        <v>37</v>
      </c>
      <c r="D10" s="268" t="s">
        <v>10</v>
      </c>
      <c r="E10" s="268" t="s">
        <v>16</v>
      </c>
      <c r="F10" s="268" t="s">
        <v>17</v>
      </c>
      <c r="G10" s="268" t="s">
        <v>21</v>
      </c>
      <c r="H10" s="269">
        <v>1</v>
      </c>
      <c r="I10" s="269">
        <v>2</v>
      </c>
      <c r="J10" s="269">
        <v>2</v>
      </c>
      <c r="K10" s="269">
        <v>2</v>
      </c>
      <c r="L10" s="269">
        <v>2</v>
      </c>
      <c r="M10" s="269">
        <v>1</v>
      </c>
      <c r="N10" s="269">
        <v>1</v>
      </c>
      <c r="O10" s="269">
        <v>1</v>
      </c>
      <c r="P10" s="269">
        <v>2</v>
      </c>
      <c r="Q10" s="269">
        <v>1</v>
      </c>
      <c r="R10" s="269">
        <v>2</v>
      </c>
      <c r="S10" s="269">
        <v>2</v>
      </c>
      <c r="T10" s="269">
        <v>1</v>
      </c>
      <c r="U10" s="270">
        <v>1</v>
      </c>
      <c r="V10" s="271">
        <f>SUM('tabulasi lengkap'!$H10:$U10)</f>
        <v>21</v>
      </c>
      <c r="W10" s="269">
        <v>3</v>
      </c>
      <c r="X10" s="270">
        <v>4</v>
      </c>
      <c r="Y10" s="269">
        <v>4</v>
      </c>
      <c r="Z10" s="270">
        <v>3</v>
      </c>
      <c r="AA10" s="270">
        <v>2</v>
      </c>
      <c r="AB10" s="269">
        <v>4</v>
      </c>
      <c r="AC10" s="270">
        <v>4</v>
      </c>
      <c r="AD10" s="269">
        <v>4</v>
      </c>
      <c r="AE10" s="269">
        <v>4</v>
      </c>
      <c r="AF10" s="269">
        <v>3</v>
      </c>
      <c r="AG10" s="269">
        <v>4</v>
      </c>
      <c r="AH10" s="269">
        <v>3</v>
      </c>
      <c r="AI10" s="269">
        <v>4</v>
      </c>
      <c r="AJ10" s="269">
        <v>3</v>
      </c>
      <c r="AK10" s="269">
        <v>3</v>
      </c>
      <c r="AL10" s="269">
        <v>4</v>
      </c>
      <c r="AM10" s="269">
        <v>4</v>
      </c>
      <c r="AN10" s="271">
        <f>SUM('tabulasi lengkap'!$W10:$AM10)</f>
        <v>60</v>
      </c>
      <c r="AO10" s="269">
        <v>3</v>
      </c>
      <c r="AP10" s="269">
        <v>4</v>
      </c>
      <c r="AQ10" s="269">
        <v>4</v>
      </c>
      <c r="AR10" s="269">
        <v>3</v>
      </c>
      <c r="AS10" s="269">
        <v>4</v>
      </c>
      <c r="AT10" s="269">
        <v>4</v>
      </c>
      <c r="AU10" s="269">
        <v>3</v>
      </c>
      <c r="AV10" s="269">
        <v>3</v>
      </c>
      <c r="AW10" s="269">
        <v>3</v>
      </c>
      <c r="AX10" s="270">
        <v>4</v>
      </c>
      <c r="AY10" s="270">
        <v>4</v>
      </c>
      <c r="AZ10" s="270">
        <v>4</v>
      </c>
      <c r="BA10" s="270">
        <v>4</v>
      </c>
      <c r="BB10" s="270">
        <v>3</v>
      </c>
      <c r="BC10" s="269">
        <v>4</v>
      </c>
      <c r="BD10" s="269">
        <v>4</v>
      </c>
      <c r="BE10" s="270">
        <v>3</v>
      </c>
      <c r="BF10" s="270">
        <v>4</v>
      </c>
      <c r="BG10" s="272">
        <f>SUM('tabulasi lengkap'!$AO10:$BF10)</f>
        <v>65</v>
      </c>
    </row>
    <row r="11" spans="1:59" ht="22.5" customHeight="1" x14ac:dyDescent="0.2">
      <c r="A11" s="267">
        <v>45967.774892037036</v>
      </c>
      <c r="B11" s="268" t="s">
        <v>8</v>
      </c>
      <c r="C11" s="268" t="s">
        <v>39</v>
      </c>
      <c r="D11" s="268" t="s">
        <v>10</v>
      </c>
      <c r="E11" s="268" t="s">
        <v>11</v>
      </c>
      <c r="F11" s="268" t="s">
        <v>12</v>
      </c>
      <c r="G11" s="268" t="s">
        <v>13</v>
      </c>
      <c r="H11" s="269">
        <v>1</v>
      </c>
      <c r="I11" s="269">
        <v>2</v>
      </c>
      <c r="J11" s="269">
        <v>2</v>
      </c>
      <c r="K11" s="269">
        <v>2</v>
      </c>
      <c r="L11" s="269">
        <v>2</v>
      </c>
      <c r="M11" s="269">
        <v>2</v>
      </c>
      <c r="N11" s="269">
        <v>1</v>
      </c>
      <c r="O11" s="269">
        <v>1</v>
      </c>
      <c r="P11" s="269">
        <v>2</v>
      </c>
      <c r="Q11" s="269">
        <v>2</v>
      </c>
      <c r="R11" s="269">
        <v>2</v>
      </c>
      <c r="S11" s="269">
        <v>2</v>
      </c>
      <c r="T11" s="269">
        <v>1</v>
      </c>
      <c r="U11" s="270">
        <v>1</v>
      </c>
      <c r="V11" s="271">
        <f>SUM('tabulasi lengkap'!$H11:$U11)</f>
        <v>23</v>
      </c>
      <c r="W11" s="269">
        <v>4</v>
      </c>
      <c r="X11" s="270">
        <v>3</v>
      </c>
      <c r="Y11" s="269">
        <v>4</v>
      </c>
      <c r="Z11" s="270">
        <v>3</v>
      </c>
      <c r="AA11" s="270">
        <v>3</v>
      </c>
      <c r="AB11" s="269">
        <v>1</v>
      </c>
      <c r="AC11" s="270">
        <v>2</v>
      </c>
      <c r="AD11" s="269">
        <v>3</v>
      </c>
      <c r="AE11" s="269">
        <v>3</v>
      </c>
      <c r="AF11" s="269">
        <v>3</v>
      </c>
      <c r="AG11" s="269">
        <v>3</v>
      </c>
      <c r="AH11" s="269">
        <v>2</v>
      </c>
      <c r="AI11" s="269">
        <v>4</v>
      </c>
      <c r="AJ11" s="269">
        <v>2</v>
      </c>
      <c r="AK11" s="269">
        <v>3</v>
      </c>
      <c r="AL11" s="269">
        <v>3</v>
      </c>
      <c r="AM11" s="269">
        <v>3</v>
      </c>
      <c r="AN11" s="271">
        <f>SUM('tabulasi lengkap'!$W11:$AM11)</f>
        <v>49</v>
      </c>
      <c r="AO11" s="269">
        <v>4</v>
      </c>
      <c r="AP11" s="269">
        <v>4</v>
      </c>
      <c r="AQ11" s="269">
        <v>4</v>
      </c>
      <c r="AR11" s="269">
        <v>4</v>
      </c>
      <c r="AS11" s="269">
        <v>4</v>
      </c>
      <c r="AT11" s="269">
        <v>4</v>
      </c>
      <c r="AU11" s="269">
        <v>4</v>
      </c>
      <c r="AV11" s="269">
        <v>4</v>
      </c>
      <c r="AW11" s="269">
        <v>3</v>
      </c>
      <c r="AX11" s="270">
        <v>4</v>
      </c>
      <c r="AY11" s="270">
        <v>3</v>
      </c>
      <c r="AZ11" s="270">
        <v>4</v>
      </c>
      <c r="BA11" s="270">
        <v>4</v>
      </c>
      <c r="BB11" s="270">
        <v>4</v>
      </c>
      <c r="BC11" s="269">
        <v>4</v>
      </c>
      <c r="BD11" s="269">
        <v>3</v>
      </c>
      <c r="BE11" s="270">
        <v>4</v>
      </c>
      <c r="BF11" s="270">
        <v>3</v>
      </c>
      <c r="BG11" s="272">
        <f>SUM('tabulasi lengkap'!$AO11:$BF11)</f>
        <v>68</v>
      </c>
    </row>
    <row r="12" spans="1:59" ht="22.5" customHeight="1" x14ac:dyDescent="0.2">
      <c r="A12" s="267">
        <v>45967.870169236106</v>
      </c>
      <c r="B12" s="268" t="s">
        <v>8</v>
      </c>
      <c r="C12" s="268" t="s">
        <v>41</v>
      </c>
      <c r="D12" s="268" t="s">
        <v>10</v>
      </c>
      <c r="E12" s="268" t="s">
        <v>11</v>
      </c>
      <c r="F12" s="268" t="s">
        <v>12</v>
      </c>
      <c r="G12" s="268" t="s">
        <v>13</v>
      </c>
      <c r="H12" s="269">
        <v>2</v>
      </c>
      <c r="I12" s="269">
        <v>2</v>
      </c>
      <c r="J12" s="269">
        <v>2</v>
      </c>
      <c r="K12" s="269">
        <v>2</v>
      </c>
      <c r="L12" s="269">
        <v>2</v>
      </c>
      <c r="M12" s="269">
        <v>2</v>
      </c>
      <c r="N12" s="269">
        <v>2</v>
      </c>
      <c r="O12" s="269">
        <v>2</v>
      </c>
      <c r="P12" s="269">
        <v>1</v>
      </c>
      <c r="Q12" s="269">
        <v>2</v>
      </c>
      <c r="R12" s="269">
        <v>2</v>
      </c>
      <c r="S12" s="269">
        <v>2</v>
      </c>
      <c r="T12" s="269">
        <v>1</v>
      </c>
      <c r="U12" s="270">
        <v>1</v>
      </c>
      <c r="V12" s="271">
        <f>SUM('tabulasi lengkap'!$H12:$U12)</f>
        <v>25</v>
      </c>
      <c r="W12" s="269">
        <v>4</v>
      </c>
      <c r="X12" s="270">
        <v>4</v>
      </c>
      <c r="Y12" s="269">
        <v>3</v>
      </c>
      <c r="Z12" s="270">
        <v>3</v>
      </c>
      <c r="AA12" s="270">
        <v>3</v>
      </c>
      <c r="AB12" s="269">
        <v>3</v>
      </c>
      <c r="AC12" s="270">
        <v>4</v>
      </c>
      <c r="AD12" s="269">
        <v>3</v>
      </c>
      <c r="AE12" s="269">
        <v>3</v>
      </c>
      <c r="AF12" s="269">
        <v>3</v>
      </c>
      <c r="AG12" s="269">
        <v>4</v>
      </c>
      <c r="AH12" s="269">
        <v>4</v>
      </c>
      <c r="AI12" s="269">
        <v>3</v>
      </c>
      <c r="AJ12" s="269">
        <v>4</v>
      </c>
      <c r="AK12" s="269">
        <v>3</v>
      </c>
      <c r="AL12" s="269">
        <v>2</v>
      </c>
      <c r="AM12" s="269">
        <v>2</v>
      </c>
      <c r="AN12" s="271">
        <f>SUM('tabulasi lengkap'!$W12:$AM12)</f>
        <v>55</v>
      </c>
      <c r="AO12" s="269">
        <v>3</v>
      </c>
      <c r="AP12" s="269">
        <v>3</v>
      </c>
      <c r="AQ12" s="269">
        <v>3</v>
      </c>
      <c r="AR12" s="269">
        <v>3</v>
      </c>
      <c r="AS12" s="269">
        <v>4</v>
      </c>
      <c r="AT12" s="269">
        <v>3</v>
      </c>
      <c r="AU12" s="269">
        <v>4</v>
      </c>
      <c r="AV12" s="269">
        <v>3</v>
      </c>
      <c r="AW12" s="269">
        <v>3</v>
      </c>
      <c r="AX12" s="270">
        <v>4</v>
      </c>
      <c r="AY12" s="270">
        <v>4</v>
      </c>
      <c r="AZ12" s="270">
        <v>4</v>
      </c>
      <c r="BA12" s="270">
        <v>3</v>
      </c>
      <c r="BB12" s="270">
        <v>4</v>
      </c>
      <c r="BC12" s="269">
        <v>3</v>
      </c>
      <c r="BD12" s="269">
        <v>4</v>
      </c>
      <c r="BE12" s="270">
        <v>4</v>
      </c>
      <c r="BF12" s="270">
        <v>4</v>
      </c>
      <c r="BG12" s="272">
        <f>SUM('tabulasi lengkap'!$AO12:$BF12)</f>
        <v>63</v>
      </c>
    </row>
    <row r="13" spans="1:59" ht="22.5" customHeight="1" x14ac:dyDescent="0.2">
      <c r="A13" s="267">
        <v>45968.494128877312</v>
      </c>
      <c r="B13" s="268" t="s">
        <v>8</v>
      </c>
      <c r="C13" s="268" t="s">
        <v>43</v>
      </c>
      <c r="D13" s="268" t="s">
        <v>10</v>
      </c>
      <c r="E13" s="268" t="s">
        <v>11</v>
      </c>
      <c r="F13" s="268" t="s">
        <v>12</v>
      </c>
      <c r="G13" s="268" t="s">
        <v>26</v>
      </c>
      <c r="H13" s="269">
        <v>2</v>
      </c>
      <c r="I13" s="269">
        <v>2</v>
      </c>
      <c r="J13" s="269">
        <v>2</v>
      </c>
      <c r="K13" s="269">
        <v>2</v>
      </c>
      <c r="L13" s="269">
        <v>2</v>
      </c>
      <c r="M13" s="269">
        <v>2</v>
      </c>
      <c r="N13" s="269">
        <v>2</v>
      </c>
      <c r="O13" s="269">
        <v>2</v>
      </c>
      <c r="P13" s="269">
        <v>2</v>
      </c>
      <c r="Q13" s="269">
        <v>2</v>
      </c>
      <c r="R13" s="269">
        <v>2</v>
      </c>
      <c r="S13" s="269">
        <v>2</v>
      </c>
      <c r="T13" s="269">
        <v>1</v>
      </c>
      <c r="U13" s="270">
        <v>2</v>
      </c>
      <c r="V13" s="271">
        <f>SUM('tabulasi lengkap'!$H13:$U13)</f>
        <v>27</v>
      </c>
      <c r="W13" s="269">
        <v>3</v>
      </c>
      <c r="X13" s="270">
        <v>3</v>
      </c>
      <c r="Y13" s="269">
        <v>4</v>
      </c>
      <c r="Z13" s="270">
        <v>3</v>
      </c>
      <c r="AA13" s="270">
        <v>3</v>
      </c>
      <c r="AB13" s="269">
        <v>3</v>
      </c>
      <c r="AC13" s="270">
        <v>2</v>
      </c>
      <c r="AD13" s="269">
        <v>3</v>
      </c>
      <c r="AE13" s="269">
        <v>4</v>
      </c>
      <c r="AF13" s="269">
        <v>4</v>
      </c>
      <c r="AG13" s="269">
        <v>3</v>
      </c>
      <c r="AH13" s="269">
        <v>3</v>
      </c>
      <c r="AI13" s="269">
        <v>3</v>
      </c>
      <c r="AJ13" s="269">
        <v>4</v>
      </c>
      <c r="AK13" s="269">
        <v>3</v>
      </c>
      <c r="AL13" s="269">
        <v>3</v>
      </c>
      <c r="AM13" s="269">
        <v>3</v>
      </c>
      <c r="AN13" s="271">
        <f>SUM('tabulasi lengkap'!$W13:$AM13)</f>
        <v>54</v>
      </c>
      <c r="AO13" s="269">
        <v>3</v>
      </c>
      <c r="AP13" s="269">
        <v>3</v>
      </c>
      <c r="AQ13" s="269">
        <v>3</v>
      </c>
      <c r="AR13" s="269">
        <v>3</v>
      </c>
      <c r="AS13" s="269">
        <v>3</v>
      </c>
      <c r="AT13" s="269">
        <v>4</v>
      </c>
      <c r="AU13" s="269">
        <v>4</v>
      </c>
      <c r="AV13" s="269">
        <v>2</v>
      </c>
      <c r="AW13" s="269">
        <v>3</v>
      </c>
      <c r="AX13" s="270">
        <v>2</v>
      </c>
      <c r="AY13" s="270">
        <v>2</v>
      </c>
      <c r="AZ13" s="270">
        <v>3</v>
      </c>
      <c r="BA13" s="270">
        <v>3</v>
      </c>
      <c r="BB13" s="270">
        <v>4</v>
      </c>
      <c r="BC13" s="269">
        <v>3</v>
      </c>
      <c r="BD13" s="269">
        <v>4</v>
      </c>
      <c r="BE13" s="270">
        <v>3</v>
      </c>
      <c r="BF13" s="270">
        <v>3</v>
      </c>
      <c r="BG13" s="272">
        <f>SUM('tabulasi lengkap'!$AO13:$BF13)</f>
        <v>55</v>
      </c>
    </row>
    <row r="14" spans="1:59" ht="22.5" customHeight="1" x14ac:dyDescent="0.2">
      <c r="A14" s="267">
        <v>45968.595679525461</v>
      </c>
      <c r="B14" s="268" t="s">
        <v>8</v>
      </c>
      <c r="C14" s="268" t="s">
        <v>45</v>
      </c>
      <c r="D14" s="268" t="s">
        <v>24</v>
      </c>
      <c r="E14" s="268" t="s">
        <v>46</v>
      </c>
      <c r="F14" s="268" t="s">
        <v>47</v>
      </c>
      <c r="G14" s="268" t="s">
        <v>26</v>
      </c>
      <c r="H14" s="269">
        <v>1</v>
      </c>
      <c r="I14" s="269">
        <v>2</v>
      </c>
      <c r="J14" s="269">
        <v>2</v>
      </c>
      <c r="K14" s="269">
        <v>1</v>
      </c>
      <c r="L14" s="269">
        <v>1</v>
      </c>
      <c r="M14" s="269">
        <v>1</v>
      </c>
      <c r="N14" s="269">
        <v>1</v>
      </c>
      <c r="O14" s="269">
        <v>1</v>
      </c>
      <c r="P14" s="269">
        <v>2</v>
      </c>
      <c r="Q14" s="269">
        <v>1</v>
      </c>
      <c r="R14" s="269">
        <v>2</v>
      </c>
      <c r="S14" s="269">
        <v>2</v>
      </c>
      <c r="T14" s="269">
        <v>1</v>
      </c>
      <c r="U14" s="270">
        <v>1</v>
      </c>
      <c r="V14" s="271">
        <f>SUM('tabulasi lengkap'!$H14:$U14)</f>
        <v>19</v>
      </c>
      <c r="W14" s="269">
        <v>3</v>
      </c>
      <c r="X14" s="270">
        <v>3</v>
      </c>
      <c r="Y14" s="269">
        <v>4</v>
      </c>
      <c r="Z14" s="270">
        <v>3</v>
      </c>
      <c r="AA14" s="270">
        <v>3</v>
      </c>
      <c r="AB14" s="269">
        <v>4</v>
      </c>
      <c r="AC14" s="270">
        <v>3</v>
      </c>
      <c r="AD14" s="269">
        <v>3</v>
      </c>
      <c r="AE14" s="269">
        <v>4</v>
      </c>
      <c r="AF14" s="269">
        <v>3</v>
      </c>
      <c r="AG14" s="269">
        <v>4</v>
      </c>
      <c r="AH14" s="269">
        <v>4</v>
      </c>
      <c r="AI14" s="269">
        <v>4</v>
      </c>
      <c r="AJ14" s="269">
        <v>3</v>
      </c>
      <c r="AK14" s="269">
        <v>4</v>
      </c>
      <c r="AL14" s="269">
        <v>4</v>
      </c>
      <c r="AM14" s="269">
        <v>3</v>
      </c>
      <c r="AN14" s="271">
        <f>SUM('tabulasi lengkap'!$W14:$AM14)</f>
        <v>59</v>
      </c>
      <c r="AO14" s="269">
        <v>3</v>
      </c>
      <c r="AP14" s="269">
        <v>4</v>
      </c>
      <c r="AQ14" s="269">
        <v>3</v>
      </c>
      <c r="AR14" s="269">
        <v>2</v>
      </c>
      <c r="AS14" s="269">
        <v>2</v>
      </c>
      <c r="AT14" s="269">
        <v>3</v>
      </c>
      <c r="AU14" s="269">
        <v>3</v>
      </c>
      <c r="AV14" s="269">
        <v>2</v>
      </c>
      <c r="AW14" s="269">
        <v>4</v>
      </c>
      <c r="AX14" s="270">
        <v>3</v>
      </c>
      <c r="AY14" s="270">
        <v>2</v>
      </c>
      <c r="AZ14" s="270">
        <v>2</v>
      </c>
      <c r="BA14" s="270">
        <v>3</v>
      </c>
      <c r="BB14" s="270">
        <v>4</v>
      </c>
      <c r="BC14" s="269">
        <v>3</v>
      </c>
      <c r="BD14" s="269">
        <v>3</v>
      </c>
      <c r="BE14" s="270">
        <v>2</v>
      </c>
      <c r="BF14" s="270">
        <v>3</v>
      </c>
      <c r="BG14" s="272">
        <f>SUM('tabulasi lengkap'!$AO14:$BF14)</f>
        <v>51</v>
      </c>
    </row>
    <row r="15" spans="1:59" ht="22.5" customHeight="1" x14ac:dyDescent="0.2">
      <c r="A15" s="267">
        <v>45968.596887766209</v>
      </c>
      <c r="B15" s="268" t="s">
        <v>8</v>
      </c>
      <c r="C15" s="268" t="s">
        <v>49</v>
      </c>
      <c r="D15" s="268" t="s">
        <v>24</v>
      </c>
      <c r="E15" s="268" t="s">
        <v>16</v>
      </c>
      <c r="F15" s="268" t="s">
        <v>12</v>
      </c>
      <c r="G15" s="268" t="s">
        <v>21</v>
      </c>
      <c r="H15" s="269">
        <v>2</v>
      </c>
      <c r="I15" s="269">
        <v>3</v>
      </c>
      <c r="J15" s="269">
        <v>1</v>
      </c>
      <c r="K15" s="269">
        <v>4</v>
      </c>
      <c r="L15" s="269">
        <v>4</v>
      </c>
      <c r="M15" s="269">
        <v>2</v>
      </c>
      <c r="N15" s="269">
        <v>2</v>
      </c>
      <c r="O15" s="269">
        <v>2</v>
      </c>
      <c r="P15" s="269">
        <v>3</v>
      </c>
      <c r="Q15" s="269">
        <v>2</v>
      </c>
      <c r="R15" s="269">
        <v>3</v>
      </c>
      <c r="S15" s="269">
        <v>3</v>
      </c>
      <c r="T15" s="269">
        <v>2</v>
      </c>
      <c r="U15" s="270">
        <v>2</v>
      </c>
      <c r="V15" s="271">
        <f>SUM('tabulasi lengkap'!$H15:$U15)</f>
        <v>35</v>
      </c>
      <c r="W15" s="269">
        <v>3</v>
      </c>
      <c r="X15" s="270">
        <v>3</v>
      </c>
      <c r="Y15" s="269">
        <v>3</v>
      </c>
      <c r="Z15" s="270">
        <v>3</v>
      </c>
      <c r="AA15" s="270">
        <v>2</v>
      </c>
      <c r="AB15" s="269">
        <v>2</v>
      </c>
      <c r="AC15" s="270">
        <v>2</v>
      </c>
      <c r="AD15" s="269">
        <v>3</v>
      </c>
      <c r="AE15" s="269">
        <v>3</v>
      </c>
      <c r="AF15" s="269">
        <v>3</v>
      </c>
      <c r="AG15" s="269">
        <v>3</v>
      </c>
      <c r="AH15" s="269">
        <v>3</v>
      </c>
      <c r="AI15" s="269">
        <v>3</v>
      </c>
      <c r="AJ15" s="269">
        <v>3</v>
      </c>
      <c r="AK15" s="269">
        <v>3</v>
      </c>
      <c r="AL15" s="269">
        <v>3</v>
      </c>
      <c r="AM15" s="269">
        <v>3</v>
      </c>
      <c r="AN15" s="271">
        <f>SUM('tabulasi lengkap'!$W15:$AM15)</f>
        <v>48</v>
      </c>
      <c r="AO15" s="269">
        <v>2</v>
      </c>
      <c r="AP15" s="269">
        <v>1</v>
      </c>
      <c r="AQ15" s="269">
        <v>2</v>
      </c>
      <c r="AR15" s="269">
        <v>2</v>
      </c>
      <c r="AS15" s="269">
        <v>1</v>
      </c>
      <c r="AT15" s="269">
        <v>2</v>
      </c>
      <c r="AU15" s="269">
        <v>1</v>
      </c>
      <c r="AV15" s="269">
        <v>2</v>
      </c>
      <c r="AW15" s="269">
        <v>2</v>
      </c>
      <c r="AX15" s="270">
        <v>2</v>
      </c>
      <c r="AY15" s="270">
        <v>2</v>
      </c>
      <c r="AZ15" s="270">
        <v>1</v>
      </c>
      <c r="BA15" s="270">
        <v>1</v>
      </c>
      <c r="BB15" s="270">
        <v>2</v>
      </c>
      <c r="BC15" s="269">
        <v>2</v>
      </c>
      <c r="BD15" s="269">
        <v>2</v>
      </c>
      <c r="BE15" s="270">
        <v>2</v>
      </c>
      <c r="BF15" s="270">
        <v>1</v>
      </c>
      <c r="BG15" s="272">
        <f>SUM('tabulasi lengkap'!$AO15:$BF15)</f>
        <v>30</v>
      </c>
    </row>
    <row r="16" spans="1:59" ht="22.5" customHeight="1" x14ac:dyDescent="0.2">
      <c r="A16" s="267">
        <v>45968.598125775461</v>
      </c>
      <c r="B16" s="268" t="s">
        <v>8</v>
      </c>
      <c r="C16" s="268" t="s">
        <v>51</v>
      </c>
      <c r="D16" s="268" t="s">
        <v>24</v>
      </c>
      <c r="E16" s="268" t="s">
        <v>52</v>
      </c>
      <c r="F16" s="268" t="s">
        <v>53</v>
      </c>
      <c r="G16" s="268" t="s">
        <v>26</v>
      </c>
      <c r="H16" s="269">
        <v>2</v>
      </c>
      <c r="I16" s="269">
        <v>2</v>
      </c>
      <c r="J16" s="269">
        <v>3</v>
      </c>
      <c r="K16" s="269">
        <v>2</v>
      </c>
      <c r="L16" s="269">
        <v>2</v>
      </c>
      <c r="M16" s="269">
        <v>2</v>
      </c>
      <c r="N16" s="269">
        <v>2</v>
      </c>
      <c r="O16" s="269">
        <v>2</v>
      </c>
      <c r="P16" s="269">
        <v>1</v>
      </c>
      <c r="Q16" s="269">
        <v>2</v>
      </c>
      <c r="R16" s="269">
        <v>4</v>
      </c>
      <c r="S16" s="269">
        <v>4</v>
      </c>
      <c r="T16" s="269">
        <v>2</v>
      </c>
      <c r="U16" s="270">
        <v>2</v>
      </c>
      <c r="V16" s="271">
        <f>SUM('tabulasi lengkap'!$H16:$U16)</f>
        <v>32</v>
      </c>
      <c r="W16" s="269">
        <v>3</v>
      </c>
      <c r="X16" s="270">
        <v>3</v>
      </c>
      <c r="Y16" s="269">
        <v>2</v>
      </c>
      <c r="Z16" s="270">
        <v>3</v>
      </c>
      <c r="AA16" s="270">
        <v>3</v>
      </c>
      <c r="AB16" s="269">
        <v>4</v>
      </c>
      <c r="AC16" s="270">
        <v>3</v>
      </c>
      <c r="AD16" s="269">
        <v>2</v>
      </c>
      <c r="AE16" s="269">
        <v>3</v>
      </c>
      <c r="AF16" s="269">
        <v>3</v>
      </c>
      <c r="AG16" s="269">
        <v>3</v>
      </c>
      <c r="AH16" s="269">
        <v>4</v>
      </c>
      <c r="AI16" s="269">
        <v>3</v>
      </c>
      <c r="AJ16" s="269">
        <v>3</v>
      </c>
      <c r="AK16" s="269">
        <v>3</v>
      </c>
      <c r="AL16" s="269">
        <v>4</v>
      </c>
      <c r="AM16" s="269">
        <v>3</v>
      </c>
      <c r="AN16" s="271">
        <f>SUM('tabulasi lengkap'!$W16:$AM16)</f>
        <v>52</v>
      </c>
      <c r="AO16" s="269">
        <v>2</v>
      </c>
      <c r="AP16" s="269">
        <v>3</v>
      </c>
      <c r="AQ16" s="269">
        <v>2</v>
      </c>
      <c r="AR16" s="269">
        <v>3</v>
      </c>
      <c r="AS16" s="269">
        <v>2</v>
      </c>
      <c r="AT16" s="269">
        <v>3</v>
      </c>
      <c r="AU16" s="269">
        <v>2</v>
      </c>
      <c r="AV16" s="269">
        <v>2</v>
      </c>
      <c r="AW16" s="269">
        <v>3</v>
      </c>
      <c r="AX16" s="270">
        <v>3</v>
      </c>
      <c r="AY16" s="270">
        <v>2</v>
      </c>
      <c r="AZ16" s="270">
        <v>3</v>
      </c>
      <c r="BA16" s="270">
        <v>4</v>
      </c>
      <c r="BB16" s="270">
        <v>3</v>
      </c>
      <c r="BC16" s="269">
        <v>2</v>
      </c>
      <c r="BD16" s="269">
        <v>4</v>
      </c>
      <c r="BE16" s="270">
        <v>3</v>
      </c>
      <c r="BF16" s="270">
        <v>3</v>
      </c>
      <c r="BG16" s="272">
        <f>SUM('tabulasi lengkap'!$AO16:$BF16)</f>
        <v>49</v>
      </c>
    </row>
    <row r="17" spans="1:59" ht="22.5" customHeight="1" x14ac:dyDescent="0.2">
      <c r="A17" s="267">
        <v>45968.59932465278</v>
      </c>
      <c r="B17" s="268" t="s">
        <v>8</v>
      </c>
      <c r="C17" s="268" t="s">
        <v>55</v>
      </c>
      <c r="D17" s="268" t="s">
        <v>10</v>
      </c>
      <c r="E17" s="268" t="s">
        <v>16</v>
      </c>
      <c r="F17" s="268" t="s">
        <v>12</v>
      </c>
      <c r="G17" s="268" t="s">
        <v>21</v>
      </c>
      <c r="H17" s="269">
        <v>3</v>
      </c>
      <c r="I17" s="269">
        <v>3</v>
      </c>
      <c r="J17" s="269">
        <v>3</v>
      </c>
      <c r="K17" s="269">
        <v>3</v>
      </c>
      <c r="L17" s="269">
        <v>3</v>
      </c>
      <c r="M17" s="269">
        <v>3</v>
      </c>
      <c r="N17" s="269">
        <v>2</v>
      </c>
      <c r="O17" s="269">
        <v>3</v>
      </c>
      <c r="P17" s="269">
        <v>4</v>
      </c>
      <c r="Q17" s="269">
        <v>4</v>
      </c>
      <c r="R17" s="269">
        <v>1</v>
      </c>
      <c r="S17" s="269">
        <v>3</v>
      </c>
      <c r="T17" s="269">
        <v>2</v>
      </c>
      <c r="U17" s="270">
        <v>2</v>
      </c>
      <c r="V17" s="271">
        <f>SUM('tabulasi lengkap'!$H17:$U17)</f>
        <v>39</v>
      </c>
      <c r="W17" s="269">
        <v>1</v>
      </c>
      <c r="X17" s="270">
        <v>1</v>
      </c>
      <c r="Y17" s="269">
        <v>2</v>
      </c>
      <c r="Z17" s="270">
        <v>1</v>
      </c>
      <c r="AA17" s="270">
        <v>1</v>
      </c>
      <c r="AB17" s="269">
        <v>2</v>
      </c>
      <c r="AC17" s="270">
        <v>1</v>
      </c>
      <c r="AD17" s="269">
        <v>1</v>
      </c>
      <c r="AE17" s="269">
        <v>1</v>
      </c>
      <c r="AF17" s="269">
        <v>2</v>
      </c>
      <c r="AG17" s="269">
        <v>1</v>
      </c>
      <c r="AH17" s="269">
        <v>2</v>
      </c>
      <c r="AI17" s="269">
        <v>2</v>
      </c>
      <c r="AJ17" s="269">
        <v>1</v>
      </c>
      <c r="AK17" s="269">
        <v>2</v>
      </c>
      <c r="AL17" s="269">
        <v>1</v>
      </c>
      <c r="AM17" s="269">
        <v>2</v>
      </c>
      <c r="AN17" s="271">
        <f>SUM('tabulasi lengkap'!$W17:$AM17)</f>
        <v>24</v>
      </c>
      <c r="AO17" s="269">
        <v>3</v>
      </c>
      <c r="AP17" s="269">
        <v>3</v>
      </c>
      <c r="AQ17" s="269">
        <v>3</v>
      </c>
      <c r="AR17" s="269">
        <v>3</v>
      </c>
      <c r="AS17" s="269">
        <v>4</v>
      </c>
      <c r="AT17" s="269">
        <v>3</v>
      </c>
      <c r="AU17" s="269">
        <v>3</v>
      </c>
      <c r="AV17" s="269">
        <v>4</v>
      </c>
      <c r="AW17" s="269">
        <v>3</v>
      </c>
      <c r="AX17" s="270">
        <v>3</v>
      </c>
      <c r="AY17" s="270">
        <v>4</v>
      </c>
      <c r="AZ17" s="270">
        <v>4</v>
      </c>
      <c r="BA17" s="270">
        <v>3</v>
      </c>
      <c r="BB17" s="270">
        <v>3</v>
      </c>
      <c r="BC17" s="269">
        <v>3</v>
      </c>
      <c r="BD17" s="269">
        <v>4</v>
      </c>
      <c r="BE17" s="270">
        <v>3</v>
      </c>
      <c r="BF17" s="270">
        <v>3</v>
      </c>
      <c r="BG17" s="272">
        <f>SUM('tabulasi lengkap'!$AO17:$BF17)</f>
        <v>59</v>
      </c>
    </row>
    <row r="18" spans="1:59" ht="22.5" customHeight="1" x14ac:dyDescent="0.2">
      <c r="A18" s="267">
        <v>45968.600700185183</v>
      </c>
      <c r="B18" s="268" t="s">
        <v>8</v>
      </c>
      <c r="C18" s="268" t="s">
        <v>57</v>
      </c>
      <c r="D18" s="268" t="s">
        <v>10</v>
      </c>
      <c r="E18" s="268" t="s">
        <v>52</v>
      </c>
      <c r="F18" s="268" t="s">
        <v>53</v>
      </c>
      <c r="G18" s="268" t="s">
        <v>26</v>
      </c>
      <c r="H18" s="269">
        <v>2</v>
      </c>
      <c r="I18" s="269">
        <v>3</v>
      </c>
      <c r="J18" s="269">
        <v>3</v>
      </c>
      <c r="K18" s="269">
        <v>2</v>
      </c>
      <c r="L18" s="269">
        <v>3</v>
      </c>
      <c r="M18" s="269">
        <v>2</v>
      </c>
      <c r="N18" s="269">
        <v>2</v>
      </c>
      <c r="O18" s="269">
        <v>2</v>
      </c>
      <c r="P18" s="269">
        <v>3</v>
      </c>
      <c r="Q18" s="269">
        <v>2</v>
      </c>
      <c r="R18" s="269">
        <v>3</v>
      </c>
      <c r="S18" s="269">
        <v>3</v>
      </c>
      <c r="T18" s="269">
        <v>2</v>
      </c>
      <c r="U18" s="270">
        <v>2</v>
      </c>
      <c r="V18" s="271">
        <f>SUM('tabulasi lengkap'!$H18:$U18)</f>
        <v>34</v>
      </c>
      <c r="W18" s="269">
        <v>1</v>
      </c>
      <c r="X18" s="270">
        <v>2</v>
      </c>
      <c r="Y18" s="269">
        <v>3</v>
      </c>
      <c r="Z18" s="270">
        <v>2</v>
      </c>
      <c r="AA18" s="270">
        <v>2</v>
      </c>
      <c r="AB18" s="269">
        <v>2</v>
      </c>
      <c r="AC18" s="270">
        <v>2</v>
      </c>
      <c r="AD18" s="269">
        <v>2</v>
      </c>
      <c r="AE18" s="269">
        <v>2</v>
      </c>
      <c r="AF18" s="269">
        <v>2</v>
      </c>
      <c r="AG18" s="269">
        <v>2</v>
      </c>
      <c r="AH18" s="269">
        <v>2</v>
      </c>
      <c r="AI18" s="269">
        <v>2</v>
      </c>
      <c r="AJ18" s="269">
        <v>2</v>
      </c>
      <c r="AK18" s="269">
        <v>3</v>
      </c>
      <c r="AL18" s="269">
        <v>2</v>
      </c>
      <c r="AM18" s="269">
        <v>2</v>
      </c>
      <c r="AN18" s="271">
        <f>SUM('tabulasi lengkap'!$W18:$AM18)</f>
        <v>35</v>
      </c>
      <c r="AO18" s="269">
        <v>3</v>
      </c>
      <c r="AP18" s="269">
        <v>3</v>
      </c>
      <c r="AQ18" s="269">
        <v>2</v>
      </c>
      <c r="AR18" s="269">
        <v>3</v>
      </c>
      <c r="AS18" s="269">
        <v>3</v>
      </c>
      <c r="AT18" s="269">
        <v>2</v>
      </c>
      <c r="AU18" s="269">
        <v>3</v>
      </c>
      <c r="AV18" s="269">
        <v>1</v>
      </c>
      <c r="AW18" s="269">
        <v>4</v>
      </c>
      <c r="AX18" s="270">
        <v>2</v>
      </c>
      <c r="AY18" s="270">
        <v>4</v>
      </c>
      <c r="AZ18" s="270">
        <v>2</v>
      </c>
      <c r="BA18" s="270">
        <v>3</v>
      </c>
      <c r="BB18" s="270">
        <v>3</v>
      </c>
      <c r="BC18" s="269">
        <v>3</v>
      </c>
      <c r="BD18" s="269">
        <v>4</v>
      </c>
      <c r="BE18" s="270">
        <v>4</v>
      </c>
      <c r="BF18" s="270">
        <v>4</v>
      </c>
      <c r="BG18" s="272">
        <f>SUM('tabulasi lengkap'!$AO18:$BF18)</f>
        <v>53</v>
      </c>
    </row>
    <row r="19" spans="1:59" ht="22.5" customHeight="1" x14ac:dyDescent="0.2">
      <c r="A19" s="267">
        <v>45968.635530914355</v>
      </c>
      <c r="B19" s="268" t="s">
        <v>8</v>
      </c>
      <c r="C19" s="268" t="s">
        <v>59</v>
      </c>
      <c r="D19" s="268" t="s">
        <v>10</v>
      </c>
      <c r="E19" s="268" t="s">
        <v>60</v>
      </c>
      <c r="F19" s="268" t="s">
        <v>61</v>
      </c>
      <c r="G19" s="268" t="s">
        <v>26</v>
      </c>
      <c r="H19" s="269">
        <v>1</v>
      </c>
      <c r="I19" s="269">
        <v>2</v>
      </c>
      <c r="J19" s="269">
        <v>2</v>
      </c>
      <c r="K19" s="269">
        <v>2</v>
      </c>
      <c r="L19" s="269">
        <v>2</v>
      </c>
      <c r="M19" s="269">
        <v>2</v>
      </c>
      <c r="N19" s="269">
        <v>1</v>
      </c>
      <c r="O19" s="269">
        <v>1</v>
      </c>
      <c r="P19" s="269">
        <v>2</v>
      </c>
      <c r="Q19" s="269">
        <v>1</v>
      </c>
      <c r="R19" s="269">
        <v>2</v>
      </c>
      <c r="S19" s="269">
        <v>2</v>
      </c>
      <c r="T19" s="269">
        <v>1</v>
      </c>
      <c r="U19" s="270">
        <v>1</v>
      </c>
      <c r="V19" s="271">
        <f>SUM('tabulasi lengkap'!$H19:$U19)</f>
        <v>22</v>
      </c>
      <c r="W19" s="269">
        <v>2</v>
      </c>
      <c r="X19" s="270">
        <v>3</v>
      </c>
      <c r="Y19" s="269">
        <v>4</v>
      </c>
      <c r="Z19" s="270">
        <v>3</v>
      </c>
      <c r="AA19" s="270">
        <v>4</v>
      </c>
      <c r="AB19" s="269">
        <v>4</v>
      </c>
      <c r="AC19" s="270">
        <v>3</v>
      </c>
      <c r="AD19" s="269">
        <v>4</v>
      </c>
      <c r="AE19" s="269">
        <v>3</v>
      </c>
      <c r="AF19" s="269">
        <v>3</v>
      </c>
      <c r="AG19" s="269">
        <v>2</v>
      </c>
      <c r="AH19" s="269">
        <v>2</v>
      </c>
      <c r="AI19" s="269">
        <v>4</v>
      </c>
      <c r="AJ19" s="269">
        <v>3</v>
      </c>
      <c r="AK19" s="269">
        <v>3</v>
      </c>
      <c r="AL19" s="269">
        <v>3</v>
      </c>
      <c r="AM19" s="269">
        <v>3</v>
      </c>
      <c r="AN19" s="271">
        <f>SUM('tabulasi lengkap'!$W19:$AM19)</f>
        <v>53</v>
      </c>
      <c r="AO19" s="269">
        <v>3</v>
      </c>
      <c r="AP19" s="269">
        <v>4</v>
      </c>
      <c r="AQ19" s="269">
        <v>4</v>
      </c>
      <c r="AR19" s="269">
        <v>4</v>
      </c>
      <c r="AS19" s="269">
        <v>4</v>
      </c>
      <c r="AT19" s="269">
        <v>2</v>
      </c>
      <c r="AU19" s="269">
        <v>3</v>
      </c>
      <c r="AV19" s="269">
        <v>3</v>
      </c>
      <c r="AW19" s="269">
        <v>3</v>
      </c>
      <c r="AX19" s="270">
        <v>3</v>
      </c>
      <c r="AY19" s="270">
        <v>4</v>
      </c>
      <c r="AZ19" s="270">
        <v>4</v>
      </c>
      <c r="BA19" s="270">
        <v>4</v>
      </c>
      <c r="BB19" s="270">
        <v>4</v>
      </c>
      <c r="BC19" s="269">
        <v>3</v>
      </c>
      <c r="BD19" s="269">
        <v>3</v>
      </c>
      <c r="BE19" s="270">
        <v>4</v>
      </c>
      <c r="BF19" s="270">
        <v>4</v>
      </c>
      <c r="BG19" s="272">
        <f>SUM('tabulasi lengkap'!$AO19:$BF19)</f>
        <v>63</v>
      </c>
    </row>
    <row r="20" spans="1:59" ht="22.5" customHeight="1" x14ac:dyDescent="0.2">
      <c r="A20" s="267">
        <v>45968.637880590279</v>
      </c>
      <c r="B20" s="268" t="s">
        <v>8</v>
      </c>
      <c r="C20" s="268" t="s">
        <v>63</v>
      </c>
      <c r="D20" s="268" t="s">
        <v>10</v>
      </c>
      <c r="E20" s="268" t="s">
        <v>25</v>
      </c>
      <c r="F20" s="268" t="s">
        <v>64</v>
      </c>
      <c r="G20" s="268" t="s">
        <v>21</v>
      </c>
      <c r="H20" s="269">
        <v>2</v>
      </c>
      <c r="I20" s="269">
        <v>2</v>
      </c>
      <c r="J20" s="269">
        <v>3</v>
      </c>
      <c r="K20" s="269">
        <v>2</v>
      </c>
      <c r="L20" s="269">
        <v>2</v>
      </c>
      <c r="M20" s="269">
        <v>2</v>
      </c>
      <c r="N20" s="269">
        <v>2</v>
      </c>
      <c r="O20" s="269">
        <v>2</v>
      </c>
      <c r="P20" s="269">
        <v>3</v>
      </c>
      <c r="Q20" s="269">
        <v>2</v>
      </c>
      <c r="R20" s="269">
        <v>3</v>
      </c>
      <c r="S20" s="269">
        <v>2</v>
      </c>
      <c r="T20" s="269">
        <v>2</v>
      </c>
      <c r="U20" s="270">
        <v>2</v>
      </c>
      <c r="V20" s="271">
        <f>SUM('tabulasi lengkap'!$H20:$U20)</f>
        <v>31</v>
      </c>
      <c r="W20" s="269">
        <v>2</v>
      </c>
      <c r="X20" s="270">
        <v>2</v>
      </c>
      <c r="Y20" s="269">
        <v>2</v>
      </c>
      <c r="Z20" s="270">
        <v>2</v>
      </c>
      <c r="AA20" s="270">
        <v>2</v>
      </c>
      <c r="AB20" s="269">
        <v>2</v>
      </c>
      <c r="AC20" s="270">
        <v>2</v>
      </c>
      <c r="AD20" s="269">
        <v>2</v>
      </c>
      <c r="AE20" s="269">
        <v>2</v>
      </c>
      <c r="AF20" s="269">
        <v>2</v>
      </c>
      <c r="AG20" s="269">
        <v>2</v>
      </c>
      <c r="AH20" s="269">
        <v>2</v>
      </c>
      <c r="AI20" s="269">
        <v>2</v>
      </c>
      <c r="AJ20" s="269">
        <v>2</v>
      </c>
      <c r="AK20" s="269">
        <v>3</v>
      </c>
      <c r="AL20" s="269">
        <v>3</v>
      </c>
      <c r="AM20" s="269">
        <v>2</v>
      </c>
      <c r="AN20" s="271">
        <f>SUM('tabulasi lengkap'!$W20:$AM20)</f>
        <v>36</v>
      </c>
      <c r="AO20" s="269">
        <v>4</v>
      </c>
      <c r="AP20" s="269">
        <v>3</v>
      </c>
      <c r="AQ20" s="269">
        <v>4</v>
      </c>
      <c r="AR20" s="269">
        <v>2</v>
      </c>
      <c r="AS20" s="269">
        <v>4</v>
      </c>
      <c r="AT20" s="269">
        <v>4</v>
      </c>
      <c r="AU20" s="269">
        <v>4</v>
      </c>
      <c r="AV20" s="269">
        <v>3</v>
      </c>
      <c r="AW20" s="269">
        <v>3</v>
      </c>
      <c r="AX20" s="270">
        <v>3</v>
      </c>
      <c r="AY20" s="270">
        <v>3</v>
      </c>
      <c r="AZ20" s="270">
        <v>4</v>
      </c>
      <c r="BA20" s="270">
        <v>3</v>
      </c>
      <c r="BB20" s="270">
        <v>2</v>
      </c>
      <c r="BC20" s="269">
        <v>4</v>
      </c>
      <c r="BD20" s="269">
        <v>4</v>
      </c>
      <c r="BE20" s="270">
        <v>4</v>
      </c>
      <c r="BF20" s="270">
        <v>4</v>
      </c>
      <c r="BG20" s="272">
        <f>SUM('tabulasi lengkap'!$AO20:$BF20)</f>
        <v>62</v>
      </c>
    </row>
    <row r="21" spans="1:59" ht="22.5" customHeight="1" x14ac:dyDescent="0.2">
      <c r="A21" s="267">
        <v>45968.63973657407</v>
      </c>
      <c r="B21" s="268" t="s">
        <v>8</v>
      </c>
      <c r="C21" s="268" t="s">
        <v>66</v>
      </c>
      <c r="D21" s="268" t="s">
        <v>10</v>
      </c>
      <c r="E21" s="268" t="s">
        <v>52</v>
      </c>
      <c r="F21" s="268" t="s">
        <v>53</v>
      </c>
      <c r="G21" s="268" t="s">
        <v>26</v>
      </c>
      <c r="H21" s="269">
        <v>2</v>
      </c>
      <c r="I21" s="269">
        <v>2</v>
      </c>
      <c r="J21" s="269">
        <v>2</v>
      </c>
      <c r="K21" s="269">
        <v>2</v>
      </c>
      <c r="L21" s="269">
        <v>2</v>
      </c>
      <c r="M21" s="269">
        <v>2</v>
      </c>
      <c r="N21" s="269">
        <v>1</v>
      </c>
      <c r="O21" s="269">
        <v>2</v>
      </c>
      <c r="P21" s="269">
        <v>2</v>
      </c>
      <c r="Q21" s="269">
        <v>2</v>
      </c>
      <c r="R21" s="269">
        <v>2</v>
      </c>
      <c r="S21" s="269">
        <v>2</v>
      </c>
      <c r="T21" s="269">
        <v>1</v>
      </c>
      <c r="U21" s="270">
        <v>1</v>
      </c>
      <c r="V21" s="271">
        <f>SUM('tabulasi lengkap'!$H21:$U21)</f>
        <v>25</v>
      </c>
      <c r="W21" s="269">
        <v>4</v>
      </c>
      <c r="X21" s="270">
        <v>4</v>
      </c>
      <c r="Y21" s="269">
        <v>4</v>
      </c>
      <c r="Z21" s="270">
        <v>4</v>
      </c>
      <c r="AA21" s="270">
        <v>4</v>
      </c>
      <c r="AB21" s="269">
        <v>2</v>
      </c>
      <c r="AC21" s="270">
        <v>4</v>
      </c>
      <c r="AD21" s="269">
        <v>4</v>
      </c>
      <c r="AE21" s="269">
        <v>4</v>
      </c>
      <c r="AF21" s="269">
        <v>3</v>
      </c>
      <c r="AG21" s="269">
        <v>4</v>
      </c>
      <c r="AH21" s="269">
        <v>3</v>
      </c>
      <c r="AI21" s="269">
        <v>3</v>
      </c>
      <c r="AJ21" s="269">
        <v>3</v>
      </c>
      <c r="AK21" s="269">
        <v>4</v>
      </c>
      <c r="AL21" s="269">
        <v>4</v>
      </c>
      <c r="AM21" s="269">
        <v>3</v>
      </c>
      <c r="AN21" s="271">
        <f>SUM('tabulasi lengkap'!$W21:$AM21)</f>
        <v>61</v>
      </c>
      <c r="AO21" s="269">
        <v>4</v>
      </c>
      <c r="AP21" s="269">
        <v>3</v>
      </c>
      <c r="AQ21" s="269">
        <v>4</v>
      </c>
      <c r="AR21" s="269">
        <v>3</v>
      </c>
      <c r="AS21" s="269">
        <v>4</v>
      </c>
      <c r="AT21" s="269">
        <v>4</v>
      </c>
      <c r="AU21" s="269">
        <v>4</v>
      </c>
      <c r="AV21" s="269">
        <v>3</v>
      </c>
      <c r="AW21" s="269">
        <v>3</v>
      </c>
      <c r="AX21" s="270">
        <v>2</v>
      </c>
      <c r="AY21" s="270">
        <v>3</v>
      </c>
      <c r="AZ21" s="270">
        <v>4</v>
      </c>
      <c r="BA21" s="270">
        <v>2</v>
      </c>
      <c r="BB21" s="270">
        <v>3</v>
      </c>
      <c r="BC21" s="269">
        <v>4</v>
      </c>
      <c r="BD21" s="269">
        <v>4</v>
      </c>
      <c r="BE21" s="270">
        <v>3</v>
      </c>
      <c r="BF21" s="270">
        <v>4</v>
      </c>
      <c r="BG21" s="272">
        <f>SUM('tabulasi lengkap'!$AO21:$BF21)</f>
        <v>61</v>
      </c>
    </row>
    <row r="22" spans="1:59" ht="22.5" customHeight="1" x14ac:dyDescent="0.2">
      <c r="A22" s="267">
        <v>45968.643038657407</v>
      </c>
      <c r="B22" s="268" t="s">
        <v>8</v>
      </c>
      <c r="C22" s="268" t="s">
        <v>68</v>
      </c>
      <c r="D22" s="268" t="s">
        <v>24</v>
      </c>
      <c r="E22" s="268" t="s">
        <v>69</v>
      </c>
      <c r="F22" s="268" t="s">
        <v>70</v>
      </c>
      <c r="G22" s="268" t="s">
        <v>21</v>
      </c>
      <c r="H22" s="269">
        <v>2</v>
      </c>
      <c r="I22" s="269">
        <v>2</v>
      </c>
      <c r="J22" s="269">
        <v>2</v>
      </c>
      <c r="K22" s="269">
        <v>2</v>
      </c>
      <c r="L22" s="269">
        <v>2</v>
      </c>
      <c r="M22" s="269">
        <v>2</v>
      </c>
      <c r="N22" s="269">
        <v>2</v>
      </c>
      <c r="O22" s="269">
        <v>2</v>
      </c>
      <c r="P22" s="269">
        <v>2</v>
      </c>
      <c r="Q22" s="269">
        <v>2</v>
      </c>
      <c r="R22" s="269">
        <v>2</v>
      </c>
      <c r="S22" s="269">
        <v>2</v>
      </c>
      <c r="T22" s="269">
        <v>2</v>
      </c>
      <c r="U22" s="270">
        <v>2</v>
      </c>
      <c r="V22" s="271">
        <f>SUM('tabulasi lengkap'!$H22:$U22)</f>
        <v>28</v>
      </c>
      <c r="W22" s="269">
        <v>4</v>
      </c>
      <c r="X22" s="270">
        <v>4</v>
      </c>
      <c r="Y22" s="269">
        <v>4</v>
      </c>
      <c r="Z22" s="270">
        <v>4</v>
      </c>
      <c r="AA22" s="270">
        <v>4</v>
      </c>
      <c r="AB22" s="269">
        <v>3</v>
      </c>
      <c r="AC22" s="270">
        <v>3</v>
      </c>
      <c r="AD22" s="269">
        <v>4</v>
      </c>
      <c r="AE22" s="269">
        <v>4</v>
      </c>
      <c r="AF22" s="269">
        <v>4</v>
      </c>
      <c r="AG22" s="269">
        <v>3</v>
      </c>
      <c r="AH22" s="269">
        <v>3</v>
      </c>
      <c r="AI22" s="269">
        <v>4</v>
      </c>
      <c r="AJ22" s="269">
        <v>4</v>
      </c>
      <c r="AK22" s="269">
        <v>4</v>
      </c>
      <c r="AL22" s="269">
        <v>4</v>
      </c>
      <c r="AM22" s="269">
        <v>3</v>
      </c>
      <c r="AN22" s="271">
        <f>SUM('tabulasi lengkap'!$W22:$AM22)</f>
        <v>63</v>
      </c>
      <c r="AO22" s="269">
        <v>2</v>
      </c>
      <c r="AP22" s="269">
        <v>2</v>
      </c>
      <c r="AQ22" s="269">
        <v>3</v>
      </c>
      <c r="AR22" s="269">
        <v>2</v>
      </c>
      <c r="AS22" s="269">
        <v>3</v>
      </c>
      <c r="AT22" s="269">
        <v>3</v>
      </c>
      <c r="AU22" s="269">
        <v>2</v>
      </c>
      <c r="AV22" s="269">
        <v>3</v>
      </c>
      <c r="AW22" s="269">
        <v>3</v>
      </c>
      <c r="AX22" s="270">
        <v>2</v>
      </c>
      <c r="AY22" s="270">
        <v>2</v>
      </c>
      <c r="AZ22" s="270">
        <v>3</v>
      </c>
      <c r="BA22" s="270">
        <v>2</v>
      </c>
      <c r="BB22" s="270">
        <v>2</v>
      </c>
      <c r="BC22" s="269">
        <v>3</v>
      </c>
      <c r="BD22" s="269">
        <v>2</v>
      </c>
      <c r="BE22" s="270">
        <v>3</v>
      </c>
      <c r="BF22" s="270">
        <v>3</v>
      </c>
      <c r="BG22" s="272">
        <f>SUM('tabulasi lengkap'!$AO22:$BF22)</f>
        <v>45</v>
      </c>
    </row>
    <row r="23" spans="1:59" ht="22.5" customHeight="1" x14ac:dyDescent="0.2">
      <c r="A23" s="267">
        <v>45968.645014108799</v>
      </c>
      <c r="B23" s="268" t="s">
        <v>8</v>
      </c>
      <c r="C23" s="268" t="s">
        <v>72</v>
      </c>
      <c r="D23" s="268" t="s">
        <v>24</v>
      </c>
      <c r="E23" s="268" t="s">
        <v>25</v>
      </c>
      <c r="F23" s="268" t="s">
        <v>73</v>
      </c>
      <c r="G23" s="268" t="s">
        <v>13</v>
      </c>
      <c r="H23" s="269">
        <v>3</v>
      </c>
      <c r="I23" s="269">
        <v>3</v>
      </c>
      <c r="J23" s="269">
        <v>4</v>
      </c>
      <c r="K23" s="269">
        <v>3</v>
      </c>
      <c r="L23" s="269">
        <v>3</v>
      </c>
      <c r="M23" s="269">
        <v>4</v>
      </c>
      <c r="N23" s="269">
        <v>4</v>
      </c>
      <c r="O23" s="269">
        <v>1</v>
      </c>
      <c r="P23" s="269">
        <v>4</v>
      </c>
      <c r="Q23" s="269">
        <v>3</v>
      </c>
      <c r="R23" s="269">
        <v>3</v>
      </c>
      <c r="S23" s="269">
        <v>1</v>
      </c>
      <c r="T23" s="269">
        <v>4</v>
      </c>
      <c r="U23" s="270">
        <v>4</v>
      </c>
      <c r="V23" s="271">
        <f>SUM('tabulasi lengkap'!$H23:$U23)</f>
        <v>44</v>
      </c>
      <c r="W23" s="269">
        <v>2</v>
      </c>
      <c r="X23" s="270">
        <v>1</v>
      </c>
      <c r="Y23" s="269">
        <v>2</v>
      </c>
      <c r="Z23" s="270">
        <v>2</v>
      </c>
      <c r="AA23" s="270">
        <v>3</v>
      </c>
      <c r="AB23" s="269">
        <v>2</v>
      </c>
      <c r="AC23" s="270">
        <v>3</v>
      </c>
      <c r="AD23" s="269">
        <v>3</v>
      </c>
      <c r="AE23" s="269">
        <v>2</v>
      </c>
      <c r="AF23" s="269">
        <v>3</v>
      </c>
      <c r="AG23" s="269">
        <v>2</v>
      </c>
      <c r="AH23" s="269">
        <v>2</v>
      </c>
      <c r="AI23" s="269">
        <v>3</v>
      </c>
      <c r="AJ23" s="269">
        <v>2</v>
      </c>
      <c r="AK23" s="269">
        <v>3</v>
      </c>
      <c r="AL23" s="269">
        <v>2</v>
      </c>
      <c r="AM23" s="269">
        <v>3</v>
      </c>
      <c r="AN23" s="271">
        <f>SUM('tabulasi lengkap'!$W23:$AM23)</f>
        <v>40</v>
      </c>
      <c r="AO23" s="269">
        <v>1</v>
      </c>
      <c r="AP23" s="269">
        <v>1</v>
      </c>
      <c r="AQ23" s="269">
        <v>2</v>
      </c>
      <c r="AR23" s="269">
        <v>2</v>
      </c>
      <c r="AS23" s="269">
        <v>2</v>
      </c>
      <c r="AT23" s="269">
        <v>2</v>
      </c>
      <c r="AU23" s="269">
        <v>2</v>
      </c>
      <c r="AV23" s="269">
        <v>1</v>
      </c>
      <c r="AW23" s="269">
        <v>2</v>
      </c>
      <c r="AX23" s="270">
        <v>2</v>
      </c>
      <c r="AY23" s="270">
        <v>2</v>
      </c>
      <c r="AZ23" s="270">
        <v>2</v>
      </c>
      <c r="BA23" s="270">
        <v>2</v>
      </c>
      <c r="BB23" s="270">
        <v>1</v>
      </c>
      <c r="BC23" s="269">
        <v>2</v>
      </c>
      <c r="BD23" s="269">
        <v>1</v>
      </c>
      <c r="BE23" s="270">
        <v>2</v>
      </c>
      <c r="BF23" s="270">
        <v>1</v>
      </c>
      <c r="BG23" s="272">
        <f>SUM('tabulasi lengkap'!$AO23:$BF23)</f>
        <v>30</v>
      </c>
    </row>
    <row r="24" spans="1:59" ht="22.5" customHeight="1" x14ac:dyDescent="0.2">
      <c r="A24" s="267">
        <v>45968.65057784722</v>
      </c>
      <c r="B24" s="268" t="s">
        <v>8</v>
      </c>
      <c r="C24" s="268" t="s">
        <v>75</v>
      </c>
      <c r="D24" s="268" t="s">
        <v>10</v>
      </c>
      <c r="E24" s="268" t="s">
        <v>76</v>
      </c>
      <c r="F24" s="268" t="s">
        <v>12</v>
      </c>
      <c r="G24" s="268" t="s">
        <v>13</v>
      </c>
      <c r="H24" s="269">
        <v>2</v>
      </c>
      <c r="I24" s="269">
        <v>2</v>
      </c>
      <c r="J24" s="269">
        <v>1</v>
      </c>
      <c r="K24" s="269">
        <v>2</v>
      </c>
      <c r="L24" s="269">
        <v>2</v>
      </c>
      <c r="M24" s="269">
        <v>2</v>
      </c>
      <c r="N24" s="269">
        <v>2</v>
      </c>
      <c r="O24" s="269">
        <v>2</v>
      </c>
      <c r="P24" s="269">
        <v>2</v>
      </c>
      <c r="Q24" s="269">
        <v>2</v>
      </c>
      <c r="R24" s="269">
        <v>2</v>
      </c>
      <c r="S24" s="269">
        <v>1</v>
      </c>
      <c r="T24" s="269">
        <v>1</v>
      </c>
      <c r="U24" s="270">
        <v>1</v>
      </c>
      <c r="V24" s="271">
        <f>SUM('tabulasi lengkap'!$H24:$U24)</f>
        <v>24</v>
      </c>
      <c r="W24" s="269">
        <v>4</v>
      </c>
      <c r="X24" s="270">
        <v>4</v>
      </c>
      <c r="Y24" s="269">
        <v>3</v>
      </c>
      <c r="Z24" s="270">
        <v>3</v>
      </c>
      <c r="AA24" s="270">
        <v>4</v>
      </c>
      <c r="AB24" s="269">
        <v>4</v>
      </c>
      <c r="AC24" s="270">
        <v>4</v>
      </c>
      <c r="AD24" s="269">
        <v>4</v>
      </c>
      <c r="AE24" s="269">
        <v>3</v>
      </c>
      <c r="AF24" s="269">
        <v>3</v>
      </c>
      <c r="AG24" s="269">
        <v>4</v>
      </c>
      <c r="AH24" s="269">
        <v>3</v>
      </c>
      <c r="AI24" s="269">
        <v>3</v>
      </c>
      <c r="AJ24" s="269">
        <v>4</v>
      </c>
      <c r="AK24" s="269">
        <v>4</v>
      </c>
      <c r="AL24" s="269">
        <v>4</v>
      </c>
      <c r="AM24" s="269">
        <v>4</v>
      </c>
      <c r="AN24" s="271">
        <f>SUM('tabulasi lengkap'!$W24:$AM24)</f>
        <v>62</v>
      </c>
      <c r="AO24" s="269">
        <v>2</v>
      </c>
      <c r="AP24" s="269">
        <v>4</v>
      </c>
      <c r="AQ24" s="269">
        <v>3</v>
      </c>
      <c r="AR24" s="269">
        <v>3</v>
      </c>
      <c r="AS24" s="269">
        <v>3</v>
      </c>
      <c r="AT24" s="269">
        <v>3</v>
      </c>
      <c r="AU24" s="269">
        <v>3</v>
      </c>
      <c r="AV24" s="269">
        <v>2</v>
      </c>
      <c r="AW24" s="269">
        <v>4</v>
      </c>
      <c r="AX24" s="270">
        <v>2</v>
      </c>
      <c r="AY24" s="270">
        <v>3</v>
      </c>
      <c r="AZ24" s="270">
        <v>2</v>
      </c>
      <c r="BA24" s="270">
        <v>3</v>
      </c>
      <c r="BB24" s="270">
        <v>3</v>
      </c>
      <c r="BC24" s="269">
        <v>3</v>
      </c>
      <c r="BD24" s="269">
        <v>3</v>
      </c>
      <c r="BE24" s="270">
        <v>4</v>
      </c>
      <c r="BF24" s="270">
        <v>3</v>
      </c>
      <c r="BG24" s="272">
        <f>SUM('tabulasi lengkap'!$AO24:$BF24)</f>
        <v>53</v>
      </c>
    </row>
    <row r="25" spans="1:59" ht="22.5" customHeight="1" x14ac:dyDescent="0.2">
      <c r="A25" s="267">
        <v>45968.652861863426</v>
      </c>
      <c r="B25" s="268" t="s">
        <v>8</v>
      </c>
      <c r="C25" s="268" t="s">
        <v>78</v>
      </c>
      <c r="D25" s="268" t="s">
        <v>24</v>
      </c>
      <c r="E25" s="268" t="s">
        <v>76</v>
      </c>
      <c r="F25" s="268" t="s">
        <v>12</v>
      </c>
      <c r="G25" s="268" t="s">
        <v>21</v>
      </c>
      <c r="H25" s="269">
        <v>1</v>
      </c>
      <c r="I25" s="269">
        <v>2</v>
      </c>
      <c r="J25" s="269">
        <v>2</v>
      </c>
      <c r="K25" s="269">
        <v>1</v>
      </c>
      <c r="L25" s="269">
        <v>2</v>
      </c>
      <c r="M25" s="269">
        <v>1</v>
      </c>
      <c r="N25" s="269">
        <v>1</v>
      </c>
      <c r="O25" s="269">
        <v>1</v>
      </c>
      <c r="P25" s="269">
        <v>2</v>
      </c>
      <c r="Q25" s="269">
        <v>1</v>
      </c>
      <c r="R25" s="269">
        <v>1</v>
      </c>
      <c r="S25" s="269">
        <v>2</v>
      </c>
      <c r="T25" s="269">
        <v>1</v>
      </c>
      <c r="U25" s="270">
        <v>1</v>
      </c>
      <c r="V25" s="271">
        <f>SUM('tabulasi lengkap'!$H25:$U25)</f>
        <v>19</v>
      </c>
      <c r="W25" s="269">
        <v>3</v>
      </c>
      <c r="X25" s="270">
        <v>4</v>
      </c>
      <c r="Y25" s="269">
        <v>3</v>
      </c>
      <c r="Z25" s="270">
        <v>3</v>
      </c>
      <c r="AA25" s="270">
        <v>3</v>
      </c>
      <c r="AB25" s="269">
        <v>4</v>
      </c>
      <c r="AC25" s="270">
        <v>3</v>
      </c>
      <c r="AD25" s="269">
        <v>3</v>
      </c>
      <c r="AE25" s="269">
        <v>4</v>
      </c>
      <c r="AF25" s="269">
        <v>3</v>
      </c>
      <c r="AG25" s="269">
        <v>3</v>
      </c>
      <c r="AH25" s="269">
        <v>3</v>
      </c>
      <c r="AI25" s="269">
        <v>3</v>
      </c>
      <c r="AJ25" s="269">
        <v>3</v>
      </c>
      <c r="AK25" s="269">
        <v>3</v>
      </c>
      <c r="AL25" s="269">
        <v>2</v>
      </c>
      <c r="AM25" s="269">
        <v>3</v>
      </c>
      <c r="AN25" s="271">
        <f>SUM('tabulasi lengkap'!$W25:$AM25)</f>
        <v>53</v>
      </c>
      <c r="AO25" s="269">
        <v>4</v>
      </c>
      <c r="AP25" s="269">
        <v>4</v>
      </c>
      <c r="AQ25" s="269">
        <v>3</v>
      </c>
      <c r="AR25" s="269">
        <v>3</v>
      </c>
      <c r="AS25" s="269">
        <v>4</v>
      </c>
      <c r="AT25" s="269">
        <v>3</v>
      </c>
      <c r="AU25" s="269">
        <v>4</v>
      </c>
      <c r="AV25" s="269">
        <v>3</v>
      </c>
      <c r="AW25" s="269">
        <v>4</v>
      </c>
      <c r="AX25" s="270">
        <v>3</v>
      </c>
      <c r="AY25" s="270">
        <v>4</v>
      </c>
      <c r="AZ25" s="270">
        <v>3</v>
      </c>
      <c r="BA25" s="270">
        <v>3</v>
      </c>
      <c r="BB25" s="270">
        <v>3</v>
      </c>
      <c r="BC25" s="269">
        <v>4</v>
      </c>
      <c r="BD25" s="269">
        <v>3</v>
      </c>
      <c r="BE25" s="270">
        <v>3</v>
      </c>
      <c r="BF25" s="270">
        <v>4</v>
      </c>
      <c r="BG25" s="272">
        <f>SUM('tabulasi lengkap'!$AO25:$BF25)</f>
        <v>62</v>
      </c>
    </row>
    <row r="26" spans="1:59" ht="22.5" customHeight="1" x14ac:dyDescent="0.2">
      <c r="A26" s="267">
        <v>45968.660266562496</v>
      </c>
      <c r="B26" s="268" t="s">
        <v>8</v>
      </c>
      <c r="C26" s="268" t="s">
        <v>80</v>
      </c>
      <c r="D26" s="268" t="s">
        <v>10</v>
      </c>
      <c r="E26" s="268" t="s">
        <v>81</v>
      </c>
      <c r="F26" s="268" t="s">
        <v>70</v>
      </c>
      <c r="G26" s="268" t="s">
        <v>21</v>
      </c>
      <c r="H26" s="269">
        <v>2</v>
      </c>
      <c r="I26" s="269">
        <v>2</v>
      </c>
      <c r="J26" s="269">
        <v>1</v>
      </c>
      <c r="K26" s="269">
        <v>2</v>
      </c>
      <c r="L26" s="269">
        <v>2</v>
      </c>
      <c r="M26" s="269">
        <v>2</v>
      </c>
      <c r="N26" s="269">
        <v>2</v>
      </c>
      <c r="O26" s="269">
        <v>2</v>
      </c>
      <c r="P26" s="269">
        <v>3</v>
      </c>
      <c r="Q26" s="269">
        <v>2</v>
      </c>
      <c r="R26" s="269">
        <v>2</v>
      </c>
      <c r="S26" s="269">
        <v>2</v>
      </c>
      <c r="T26" s="269">
        <v>2</v>
      </c>
      <c r="U26" s="270">
        <v>2</v>
      </c>
      <c r="V26" s="271">
        <f>SUM('tabulasi lengkap'!$H26:$U26)</f>
        <v>28</v>
      </c>
      <c r="W26" s="269">
        <v>2</v>
      </c>
      <c r="X26" s="270">
        <v>2</v>
      </c>
      <c r="Y26" s="269">
        <v>2</v>
      </c>
      <c r="Z26" s="270">
        <v>2</v>
      </c>
      <c r="AA26" s="270">
        <v>2</v>
      </c>
      <c r="AB26" s="269">
        <v>1</v>
      </c>
      <c r="AC26" s="270">
        <v>2</v>
      </c>
      <c r="AD26" s="269">
        <v>2</v>
      </c>
      <c r="AE26" s="269">
        <v>2</v>
      </c>
      <c r="AF26" s="269">
        <v>2</v>
      </c>
      <c r="AG26" s="269">
        <v>3</v>
      </c>
      <c r="AH26" s="269">
        <v>2</v>
      </c>
      <c r="AI26" s="269">
        <v>2</v>
      </c>
      <c r="AJ26" s="269">
        <v>2</v>
      </c>
      <c r="AK26" s="269">
        <v>1</v>
      </c>
      <c r="AL26" s="269">
        <v>2</v>
      </c>
      <c r="AM26" s="269">
        <v>1</v>
      </c>
      <c r="AN26" s="271">
        <f>SUM('tabulasi lengkap'!$W26:$AM26)</f>
        <v>32</v>
      </c>
      <c r="AO26" s="269">
        <v>4</v>
      </c>
      <c r="AP26" s="269">
        <v>4</v>
      </c>
      <c r="AQ26" s="269">
        <v>4</v>
      </c>
      <c r="AR26" s="269">
        <v>4</v>
      </c>
      <c r="AS26" s="269">
        <v>4</v>
      </c>
      <c r="AT26" s="269">
        <v>4</v>
      </c>
      <c r="AU26" s="269">
        <v>4</v>
      </c>
      <c r="AV26" s="269">
        <v>4</v>
      </c>
      <c r="AW26" s="269">
        <v>4</v>
      </c>
      <c r="AX26" s="270">
        <v>4</v>
      </c>
      <c r="AY26" s="270">
        <v>3</v>
      </c>
      <c r="AZ26" s="270">
        <v>3</v>
      </c>
      <c r="BA26" s="270">
        <v>4</v>
      </c>
      <c r="BB26" s="270">
        <v>3</v>
      </c>
      <c r="BC26" s="269">
        <v>4</v>
      </c>
      <c r="BD26" s="269">
        <v>4</v>
      </c>
      <c r="BE26" s="270">
        <v>4</v>
      </c>
      <c r="BF26" s="270">
        <v>3</v>
      </c>
      <c r="BG26" s="272">
        <f>SUM('tabulasi lengkap'!$AO26:$BF26)</f>
        <v>68</v>
      </c>
    </row>
    <row r="27" spans="1:59" ht="22.5" customHeight="1" x14ac:dyDescent="0.2">
      <c r="A27" s="267">
        <v>45968.661166296297</v>
      </c>
      <c r="B27" s="268" t="s">
        <v>8</v>
      </c>
      <c r="C27" s="268" t="s">
        <v>83</v>
      </c>
      <c r="D27" s="268" t="s">
        <v>10</v>
      </c>
      <c r="E27" s="268" t="s">
        <v>25</v>
      </c>
      <c r="F27" s="268" t="s">
        <v>12</v>
      </c>
      <c r="G27" s="268" t="s">
        <v>26</v>
      </c>
      <c r="H27" s="269">
        <v>2</v>
      </c>
      <c r="I27" s="269">
        <v>2</v>
      </c>
      <c r="J27" s="269">
        <v>2</v>
      </c>
      <c r="K27" s="269">
        <v>2</v>
      </c>
      <c r="L27" s="269">
        <v>2</v>
      </c>
      <c r="M27" s="269">
        <v>2</v>
      </c>
      <c r="N27" s="269">
        <v>2</v>
      </c>
      <c r="O27" s="269">
        <v>2</v>
      </c>
      <c r="P27" s="269">
        <v>2</v>
      </c>
      <c r="Q27" s="269">
        <v>2</v>
      </c>
      <c r="R27" s="269">
        <v>2</v>
      </c>
      <c r="S27" s="269">
        <v>2</v>
      </c>
      <c r="T27" s="269">
        <v>1</v>
      </c>
      <c r="U27" s="270">
        <v>1</v>
      </c>
      <c r="V27" s="271">
        <f>SUM('tabulasi lengkap'!$H27:$U27)</f>
        <v>26</v>
      </c>
      <c r="W27" s="269">
        <v>3</v>
      </c>
      <c r="X27" s="270">
        <v>3</v>
      </c>
      <c r="Y27" s="269">
        <v>2</v>
      </c>
      <c r="Z27" s="270">
        <v>3</v>
      </c>
      <c r="AA27" s="270">
        <v>3</v>
      </c>
      <c r="AB27" s="269">
        <v>3</v>
      </c>
      <c r="AC27" s="270">
        <v>3</v>
      </c>
      <c r="AD27" s="269">
        <v>3</v>
      </c>
      <c r="AE27" s="269">
        <v>3</v>
      </c>
      <c r="AF27" s="269">
        <v>3</v>
      </c>
      <c r="AG27" s="269">
        <v>3</v>
      </c>
      <c r="AH27" s="269">
        <v>3</v>
      </c>
      <c r="AI27" s="269">
        <v>3</v>
      </c>
      <c r="AJ27" s="269">
        <v>3</v>
      </c>
      <c r="AK27" s="269">
        <v>3</v>
      </c>
      <c r="AL27" s="269">
        <v>4</v>
      </c>
      <c r="AM27" s="269">
        <v>3</v>
      </c>
      <c r="AN27" s="271">
        <f>SUM('tabulasi lengkap'!$W27:$AM27)</f>
        <v>51</v>
      </c>
      <c r="AO27" s="269">
        <v>2</v>
      </c>
      <c r="AP27" s="269">
        <v>2</v>
      </c>
      <c r="AQ27" s="269">
        <v>3</v>
      </c>
      <c r="AR27" s="269">
        <v>2</v>
      </c>
      <c r="AS27" s="269">
        <v>3</v>
      </c>
      <c r="AT27" s="269">
        <v>3</v>
      </c>
      <c r="AU27" s="269">
        <v>2</v>
      </c>
      <c r="AV27" s="269">
        <v>2</v>
      </c>
      <c r="AW27" s="269">
        <v>3</v>
      </c>
      <c r="AX27" s="270">
        <v>1</v>
      </c>
      <c r="AY27" s="270">
        <v>3</v>
      </c>
      <c r="AZ27" s="270">
        <v>3</v>
      </c>
      <c r="BA27" s="270">
        <v>2</v>
      </c>
      <c r="BB27" s="270">
        <v>3</v>
      </c>
      <c r="BC27" s="269">
        <v>4</v>
      </c>
      <c r="BD27" s="269">
        <v>3</v>
      </c>
      <c r="BE27" s="270">
        <v>3</v>
      </c>
      <c r="BF27" s="270">
        <v>3</v>
      </c>
      <c r="BG27" s="272">
        <f>SUM('tabulasi lengkap'!$AO27:$BF27)</f>
        <v>47</v>
      </c>
    </row>
    <row r="28" spans="1:59" ht="22.5" customHeight="1" x14ac:dyDescent="0.2">
      <c r="A28" s="267">
        <v>45968.662049942126</v>
      </c>
      <c r="B28" s="268" t="s">
        <v>8</v>
      </c>
      <c r="C28" s="268" t="s">
        <v>85</v>
      </c>
      <c r="D28" s="268" t="s">
        <v>10</v>
      </c>
      <c r="E28" s="268" t="s">
        <v>86</v>
      </c>
      <c r="F28" s="268" t="s">
        <v>47</v>
      </c>
      <c r="G28" s="268" t="s">
        <v>26</v>
      </c>
      <c r="H28" s="269">
        <v>1</v>
      </c>
      <c r="I28" s="269">
        <v>2</v>
      </c>
      <c r="J28" s="269">
        <v>2</v>
      </c>
      <c r="K28" s="269">
        <v>2</v>
      </c>
      <c r="L28" s="269">
        <v>2</v>
      </c>
      <c r="M28" s="269">
        <v>1</v>
      </c>
      <c r="N28" s="269">
        <v>1</v>
      </c>
      <c r="O28" s="269">
        <v>1</v>
      </c>
      <c r="P28" s="269">
        <v>2</v>
      </c>
      <c r="Q28" s="269">
        <v>1</v>
      </c>
      <c r="R28" s="269">
        <v>2</v>
      </c>
      <c r="S28" s="269">
        <v>2</v>
      </c>
      <c r="T28" s="269">
        <v>1</v>
      </c>
      <c r="U28" s="270">
        <v>1</v>
      </c>
      <c r="V28" s="271">
        <f>SUM('tabulasi lengkap'!$H28:$U28)</f>
        <v>21</v>
      </c>
      <c r="W28" s="269">
        <v>4</v>
      </c>
      <c r="X28" s="270">
        <v>4</v>
      </c>
      <c r="Y28" s="269">
        <v>3</v>
      </c>
      <c r="Z28" s="270">
        <v>3</v>
      </c>
      <c r="AA28" s="270">
        <v>4</v>
      </c>
      <c r="AB28" s="269">
        <v>3</v>
      </c>
      <c r="AC28" s="270">
        <v>3</v>
      </c>
      <c r="AD28" s="269">
        <v>4</v>
      </c>
      <c r="AE28" s="269">
        <v>4</v>
      </c>
      <c r="AF28" s="269">
        <v>4</v>
      </c>
      <c r="AG28" s="269">
        <v>4</v>
      </c>
      <c r="AH28" s="269">
        <v>4</v>
      </c>
      <c r="AI28" s="269">
        <v>3</v>
      </c>
      <c r="AJ28" s="269">
        <v>4</v>
      </c>
      <c r="AK28" s="269">
        <v>3</v>
      </c>
      <c r="AL28" s="269">
        <v>3</v>
      </c>
      <c r="AM28" s="269">
        <v>3</v>
      </c>
      <c r="AN28" s="271">
        <f>SUM('tabulasi lengkap'!$W28:$AM28)</f>
        <v>60</v>
      </c>
      <c r="AO28" s="269">
        <v>2</v>
      </c>
      <c r="AP28" s="269">
        <v>3</v>
      </c>
      <c r="AQ28" s="269">
        <v>4</v>
      </c>
      <c r="AR28" s="269">
        <v>3</v>
      </c>
      <c r="AS28" s="269">
        <v>2</v>
      </c>
      <c r="AT28" s="269">
        <v>2</v>
      </c>
      <c r="AU28" s="269">
        <v>2</v>
      </c>
      <c r="AV28" s="269">
        <v>3</v>
      </c>
      <c r="AW28" s="269">
        <v>3</v>
      </c>
      <c r="AX28" s="270">
        <v>4</v>
      </c>
      <c r="AY28" s="270">
        <v>3</v>
      </c>
      <c r="AZ28" s="270">
        <v>3</v>
      </c>
      <c r="BA28" s="270">
        <v>3</v>
      </c>
      <c r="BB28" s="270">
        <v>3</v>
      </c>
      <c r="BC28" s="269">
        <v>3</v>
      </c>
      <c r="BD28" s="269">
        <v>3</v>
      </c>
      <c r="BE28" s="270">
        <v>3</v>
      </c>
      <c r="BF28" s="270">
        <v>4</v>
      </c>
      <c r="BG28" s="272">
        <f>SUM('tabulasi lengkap'!$AO28:$BF28)</f>
        <v>53</v>
      </c>
    </row>
    <row r="29" spans="1:59" ht="22.5" customHeight="1" x14ac:dyDescent="0.2">
      <c r="A29" s="267">
        <v>45968.662783912034</v>
      </c>
      <c r="B29" s="268" t="s">
        <v>8</v>
      </c>
      <c r="C29" s="268" t="s">
        <v>88</v>
      </c>
      <c r="D29" s="268" t="s">
        <v>24</v>
      </c>
      <c r="E29" s="268" t="s">
        <v>89</v>
      </c>
      <c r="F29" s="268" t="s">
        <v>90</v>
      </c>
      <c r="G29" s="268" t="s">
        <v>13</v>
      </c>
      <c r="H29" s="269">
        <v>2</v>
      </c>
      <c r="I29" s="269">
        <v>3</v>
      </c>
      <c r="J29" s="269">
        <v>3</v>
      </c>
      <c r="K29" s="269">
        <v>3</v>
      </c>
      <c r="L29" s="269">
        <v>3</v>
      </c>
      <c r="M29" s="269">
        <v>2</v>
      </c>
      <c r="N29" s="269">
        <v>2</v>
      </c>
      <c r="O29" s="269">
        <v>2</v>
      </c>
      <c r="P29" s="269">
        <v>3</v>
      </c>
      <c r="Q29" s="269">
        <v>2</v>
      </c>
      <c r="R29" s="269">
        <v>3</v>
      </c>
      <c r="S29" s="269">
        <v>3</v>
      </c>
      <c r="T29" s="269">
        <v>2</v>
      </c>
      <c r="U29" s="270">
        <v>2</v>
      </c>
      <c r="V29" s="271">
        <f>SUM('tabulasi lengkap'!$H29:$U29)</f>
        <v>35</v>
      </c>
      <c r="W29" s="269">
        <v>2</v>
      </c>
      <c r="X29" s="270">
        <v>2</v>
      </c>
      <c r="Y29" s="269">
        <v>3</v>
      </c>
      <c r="Z29" s="270">
        <v>3</v>
      </c>
      <c r="AA29" s="270">
        <v>3</v>
      </c>
      <c r="AB29" s="269">
        <v>3</v>
      </c>
      <c r="AC29" s="270">
        <v>2</v>
      </c>
      <c r="AD29" s="269">
        <v>3</v>
      </c>
      <c r="AE29" s="269">
        <v>2</v>
      </c>
      <c r="AF29" s="269">
        <v>2</v>
      </c>
      <c r="AG29" s="269">
        <v>2</v>
      </c>
      <c r="AH29" s="269">
        <v>3</v>
      </c>
      <c r="AI29" s="269">
        <v>3</v>
      </c>
      <c r="AJ29" s="269">
        <v>2</v>
      </c>
      <c r="AK29" s="269">
        <v>2</v>
      </c>
      <c r="AL29" s="269">
        <v>3</v>
      </c>
      <c r="AM29" s="269">
        <v>3</v>
      </c>
      <c r="AN29" s="271">
        <f>SUM('tabulasi lengkap'!$W29:$AM29)</f>
        <v>43</v>
      </c>
      <c r="AO29" s="269">
        <v>3</v>
      </c>
      <c r="AP29" s="269">
        <v>3</v>
      </c>
      <c r="AQ29" s="269">
        <v>4</v>
      </c>
      <c r="AR29" s="269">
        <v>4</v>
      </c>
      <c r="AS29" s="269">
        <v>2</v>
      </c>
      <c r="AT29" s="269">
        <v>3</v>
      </c>
      <c r="AU29" s="269">
        <v>3</v>
      </c>
      <c r="AV29" s="269">
        <v>3</v>
      </c>
      <c r="AW29" s="269">
        <v>3</v>
      </c>
      <c r="AX29" s="270">
        <v>4</v>
      </c>
      <c r="AY29" s="270">
        <v>3</v>
      </c>
      <c r="AZ29" s="270">
        <v>3</v>
      </c>
      <c r="BA29" s="270">
        <v>4</v>
      </c>
      <c r="BB29" s="270">
        <v>2</v>
      </c>
      <c r="BC29" s="269">
        <v>3</v>
      </c>
      <c r="BD29" s="269">
        <v>2</v>
      </c>
      <c r="BE29" s="270">
        <v>3</v>
      </c>
      <c r="BF29" s="270">
        <v>3</v>
      </c>
      <c r="BG29" s="272">
        <f>SUM('tabulasi lengkap'!$AO29:$BF29)</f>
        <v>55</v>
      </c>
    </row>
    <row r="30" spans="1:59" ht="22.5" customHeight="1" x14ac:dyDescent="0.2">
      <c r="A30" s="267">
        <v>45968.670769328703</v>
      </c>
      <c r="B30" s="268" t="s">
        <v>8</v>
      </c>
      <c r="C30" s="268" t="s">
        <v>92</v>
      </c>
      <c r="D30" s="268" t="s">
        <v>10</v>
      </c>
      <c r="E30" s="268" t="s">
        <v>93</v>
      </c>
      <c r="F30" s="268" t="s">
        <v>90</v>
      </c>
      <c r="G30" s="268" t="s">
        <v>26</v>
      </c>
      <c r="H30" s="269">
        <v>2</v>
      </c>
      <c r="I30" s="269">
        <v>2</v>
      </c>
      <c r="J30" s="269">
        <v>3</v>
      </c>
      <c r="K30" s="269">
        <v>2</v>
      </c>
      <c r="L30" s="269">
        <v>2</v>
      </c>
      <c r="M30" s="269">
        <v>2</v>
      </c>
      <c r="N30" s="269">
        <v>2</v>
      </c>
      <c r="O30" s="269">
        <v>2</v>
      </c>
      <c r="P30" s="269">
        <v>3</v>
      </c>
      <c r="Q30" s="269">
        <v>2</v>
      </c>
      <c r="R30" s="269">
        <v>3</v>
      </c>
      <c r="S30" s="269">
        <v>3</v>
      </c>
      <c r="T30" s="269">
        <v>2</v>
      </c>
      <c r="U30" s="270">
        <v>2</v>
      </c>
      <c r="V30" s="271">
        <f>SUM('tabulasi lengkap'!$H30:$U30)</f>
        <v>32</v>
      </c>
      <c r="W30" s="269">
        <v>3</v>
      </c>
      <c r="X30" s="270">
        <v>3</v>
      </c>
      <c r="Y30" s="269">
        <v>3</v>
      </c>
      <c r="Z30" s="270">
        <v>3</v>
      </c>
      <c r="AA30" s="270">
        <v>3</v>
      </c>
      <c r="AB30" s="269">
        <v>3</v>
      </c>
      <c r="AC30" s="270">
        <v>3</v>
      </c>
      <c r="AD30" s="269">
        <v>3</v>
      </c>
      <c r="AE30" s="269">
        <v>3</v>
      </c>
      <c r="AF30" s="269">
        <v>3</v>
      </c>
      <c r="AG30" s="269">
        <v>2</v>
      </c>
      <c r="AH30" s="269">
        <v>1</v>
      </c>
      <c r="AI30" s="269">
        <v>3</v>
      </c>
      <c r="AJ30" s="269">
        <v>3</v>
      </c>
      <c r="AK30" s="269">
        <v>3</v>
      </c>
      <c r="AL30" s="269">
        <v>2</v>
      </c>
      <c r="AM30" s="269">
        <v>3</v>
      </c>
      <c r="AN30" s="271">
        <f>SUM('tabulasi lengkap'!$W30:$AM30)</f>
        <v>47</v>
      </c>
      <c r="AO30" s="269">
        <v>3</v>
      </c>
      <c r="AP30" s="269">
        <v>3</v>
      </c>
      <c r="AQ30" s="269">
        <v>2</v>
      </c>
      <c r="AR30" s="269">
        <v>3</v>
      </c>
      <c r="AS30" s="269">
        <v>3</v>
      </c>
      <c r="AT30" s="269">
        <v>3</v>
      </c>
      <c r="AU30" s="269">
        <v>2</v>
      </c>
      <c r="AV30" s="269">
        <v>3</v>
      </c>
      <c r="AW30" s="269">
        <v>2</v>
      </c>
      <c r="AX30" s="270">
        <v>3</v>
      </c>
      <c r="AY30" s="270">
        <v>2</v>
      </c>
      <c r="AZ30" s="270">
        <v>2</v>
      </c>
      <c r="BA30" s="270">
        <v>2</v>
      </c>
      <c r="BB30" s="270">
        <v>2</v>
      </c>
      <c r="BC30" s="269">
        <v>2</v>
      </c>
      <c r="BD30" s="269">
        <v>2</v>
      </c>
      <c r="BE30" s="270">
        <v>2</v>
      </c>
      <c r="BF30" s="270">
        <v>2</v>
      </c>
      <c r="BG30" s="272">
        <f>SUM('tabulasi lengkap'!$AO30:$BF30)</f>
        <v>43</v>
      </c>
    </row>
    <row r="31" spans="1:59" ht="22.5" customHeight="1" x14ac:dyDescent="0.2">
      <c r="A31" s="267">
        <v>45968.672520092594</v>
      </c>
      <c r="B31" s="268" t="s">
        <v>8</v>
      </c>
      <c r="C31" s="268" t="s">
        <v>95</v>
      </c>
      <c r="D31" s="268" t="s">
        <v>10</v>
      </c>
      <c r="E31" s="268" t="s">
        <v>96</v>
      </c>
      <c r="F31" s="268" t="s">
        <v>53</v>
      </c>
      <c r="G31" s="268" t="s">
        <v>26</v>
      </c>
      <c r="H31" s="269">
        <v>2</v>
      </c>
      <c r="I31" s="269">
        <v>2</v>
      </c>
      <c r="J31" s="269">
        <v>3</v>
      </c>
      <c r="K31" s="269">
        <v>2</v>
      </c>
      <c r="L31" s="269">
        <v>2</v>
      </c>
      <c r="M31" s="269">
        <v>2</v>
      </c>
      <c r="N31" s="269">
        <v>2</v>
      </c>
      <c r="O31" s="269">
        <v>2</v>
      </c>
      <c r="P31" s="269">
        <v>3</v>
      </c>
      <c r="Q31" s="269">
        <v>2</v>
      </c>
      <c r="R31" s="269">
        <v>3</v>
      </c>
      <c r="S31" s="269">
        <v>2</v>
      </c>
      <c r="T31" s="269">
        <v>2</v>
      </c>
      <c r="U31" s="270">
        <v>2</v>
      </c>
      <c r="V31" s="271">
        <f>SUM('tabulasi lengkap'!$H31:$U31)</f>
        <v>31</v>
      </c>
      <c r="W31" s="269">
        <v>4</v>
      </c>
      <c r="X31" s="270">
        <v>3</v>
      </c>
      <c r="Y31" s="269">
        <v>3</v>
      </c>
      <c r="Z31" s="270">
        <v>4</v>
      </c>
      <c r="AA31" s="270">
        <v>3</v>
      </c>
      <c r="AB31" s="269">
        <v>3</v>
      </c>
      <c r="AC31" s="270">
        <v>3</v>
      </c>
      <c r="AD31" s="269">
        <v>3</v>
      </c>
      <c r="AE31" s="269">
        <v>4</v>
      </c>
      <c r="AF31" s="269">
        <v>3</v>
      </c>
      <c r="AG31" s="269">
        <v>3</v>
      </c>
      <c r="AH31" s="269">
        <v>4</v>
      </c>
      <c r="AI31" s="269">
        <v>3</v>
      </c>
      <c r="AJ31" s="269">
        <v>2</v>
      </c>
      <c r="AK31" s="269">
        <v>4</v>
      </c>
      <c r="AL31" s="269">
        <v>3</v>
      </c>
      <c r="AM31" s="269">
        <v>4</v>
      </c>
      <c r="AN31" s="271">
        <f>SUM('tabulasi lengkap'!$W31:$AM31)</f>
        <v>56</v>
      </c>
      <c r="AO31" s="269">
        <v>2</v>
      </c>
      <c r="AP31" s="269">
        <v>2</v>
      </c>
      <c r="AQ31" s="269">
        <v>3</v>
      </c>
      <c r="AR31" s="269">
        <v>3</v>
      </c>
      <c r="AS31" s="269">
        <v>2</v>
      </c>
      <c r="AT31" s="269">
        <v>3</v>
      </c>
      <c r="AU31" s="269">
        <v>2</v>
      </c>
      <c r="AV31" s="269">
        <v>3</v>
      </c>
      <c r="AW31" s="269">
        <v>2</v>
      </c>
      <c r="AX31" s="270">
        <v>2</v>
      </c>
      <c r="AY31" s="270">
        <v>3</v>
      </c>
      <c r="AZ31" s="270">
        <v>2</v>
      </c>
      <c r="BA31" s="270">
        <v>2</v>
      </c>
      <c r="BB31" s="270">
        <v>3</v>
      </c>
      <c r="BC31" s="269">
        <v>3</v>
      </c>
      <c r="BD31" s="269">
        <v>2</v>
      </c>
      <c r="BE31" s="270">
        <v>2</v>
      </c>
      <c r="BF31" s="270">
        <v>3</v>
      </c>
      <c r="BG31" s="272">
        <f>SUM('tabulasi lengkap'!$AO31:$BF31)</f>
        <v>44</v>
      </c>
    </row>
    <row r="32" spans="1:59" ht="22.5" customHeight="1" x14ac:dyDescent="0.2">
      <c r="A32" s="267">
        <v>45968.674503009257</v>
      </c>
      <c r="B32" s="268" t="s">
        <v>8</v>
      </c>
      <c r="C32" s="268" t="s">
        <v>98</v>
      </c>
      <c r="D32" s="268" t="s">
        <v>24</v>
      </c>
      <c r="E32" s="268" t="s">
        <v>76</v>
      </c>
      <c r="F32" s="268" t="s">
        <v>64</v>
      </c>
      <c r="G32" s="268" t="s">
        <v>26</v>
      </c>
      <c r="H32" s="269">
        <v>1</v>
      </c>
      <c r="I32" s="269">
        <v>1</v>
      </c>
      <c r="J32" s="269">
        <v>2</v>
      </c>
      <c r="K32" s="269">
        <v>1</v>
      </c>
      <c r="L32" s="269">
        <v>1</v>
      </c>
      <c r="M32" s="269">
        <v>1</v>
      </c>
      <c r="N32" s="269">
        <v>1</v>
      </c>
      <c r="O32" s="269">
        <v>1</v>
      </c>
      <c r="P32" s="269">
        <v>2</v>
      </c>
      <c r="Q32" s="269">
        <v>1</v>
      </c>
      <c r="R32" s="269">
        <v>2</v>
      </c>
      <c r="S32" s="269">
        <v>1</v>
      </c>
      <c r="T32" s="269">
        <v>1</v>
      </c>
      <c r="U32" s="270">
        <v>1</v>
      </c>
      <c r="V32" s="271">
        <f>SUM('tabulasi lengkap'!$H32:$U32)</f>
        <v>17</v>
      </c>
      <c r="W32" s="269">
        <v>4</v>
      </c>
      <c r="X32" s="270">
        <v>4</v>
      </c>
      <c r="Y32" s="269">
        <v>4</v>
      </c>
      <c r="Z32" s="270">
        <v>4</v>
      </c>
      <c r="AA32" s="270">
        <v>4</v>
      </c>
      <c r="AB32" s="269">
        <v>4</v>
      </c>
      <c r="AC32" s="270">
        <v>4</v>
      </c>
      <c r="AD32" s="269">
        <v>3</v>
      </c>
      <c r="AE32" s="269">
        <v>3</v>
      </c>
      <c r="AF32" s="269">
        <v>4</v>
      </c>
      <c r="AG32" s="269">
        <v>4</v>
      </c>
      <c r="AH32" s="269">
        <v>4</v>
      </c>
      <c r="AI32" s="269">
        <v>3</v>
      </c>
      <c r="AJ32" s="269">
        <v>3</v>
      </c>
      <c r="AK32" s="269">
        <v>4</v>
      </c>
      <c r="AL32" s="269">
        <v>4</v>
      </c>
      <c r="AM32" s="269">
        <v>4</v>
      </c>
      <c r="AN32" s="271">
        <f>SUM('tabulasi lengkap'!$W32:$AM32)</f>
        <v>64</v>
      </c>
      <c r="AO32" s="269">
        <v>4</v>
      </c>
      <c r="AP32" s="269">
        <v>4</v>
      </c>
      <c r="AQ32" s="269">
        <v>3</v>
      </c>
      <c r="AR32" s="269">
        <v>3</v>
      </c>
      <c r="AS32" s="269">
        <v>3</v>
      </c>
      <c r="AT32" s="269">
        <v>4</v>
      </c>
      <c r="AU32" s="269">
        <v>4</v>
      </c>
      <c r="AV32" s="269">
        <v>4</v>
      </c>
      <c r="AW32" s="269">
        <v>3</v>
      </c>
      <c r="AX32" s="270">
        <v>4</v>
      </c>
      <c r="AY32" s="270">
        <v>3</v>
      </c>
      <c r="AZ32" s="270">
        <v>4</v>
      </c>
      <c r="BA32" s="270">
        <v>3</v>
      </c>
      <c r="BB32" s="270">
        <v>4</v>
      </c>
      <c r="BC32" s="269">
        <v>3</v>
      </c>
      <c r="BD32" s="269">
        <v>4</v>
      </c>
      <c r="BE32" s="270">
        <v>3</v>
      </c>
      <c r="BF32" s="270">
        <v>3</v>
      </c>
      <c r="BG32" s="272">
        <f>SUM('tabulasi lengkap'!$AO32:$BF32)</f>
        <v>63</v>
      </c>
    </row>
    <row r="33" spans="1:59" ht="22.5" customHeight="1" x14ac:dyDescent="0.2">
      <c r="A33" s="267">
        <v>45968.690356435181</v>
      </c>
      <c r="B33" s="268" t="s">
        <v>8</v>
      </c>
      <c r="C33" s="268" t="s">
        <v>100</v>
      </c>
      <c r="D33" s="268" t="s">
        <v>24</v>
      </c>
      <c r="E33" s="268" t="s">
        <v>25</v>
      </c>
      <c r="F33" s="268" t="s">
        <v>12</v>
      </c>
      <c r="G33" s="268" t="s">
        <v>21</v>
      </c>
      <c r="H33" s="269">
        <v>2</v>
      </c>
      <c r="I33" s="269">
        <v>2</v>
      </c>
      <c r="J33" s="269">
        <v>2</v>
      </c>
      <c r="K33" s="269">
        <v>2</v>
      </c>
      <c r="L33" s="269">
        <v>2</v>
      </c>
      <c r="M33" s="269">
        <v>2</v>
      </c>
      <c r="N33" s="269">
        <v>2</v>
      </c>
      <c r="O33" s="269">
        <v>2</v>
      </c>
      <c r="P33" s="269">
        <v>2</v>
      </c>
      <c r="Q33" s="269">
        <v>2</v>
      </c>
      <c r="R33" s="269">
        <v>2</v>
      </c>
      <c r="S33" s="269">
        <v>2</v>
      </c>
      <c r="T33" s="269">
        <v>1</v>
      </c>
      <c r="U33" s="270">
        <v>2</v>
      </c>
      <c r="V33" s="271">
        <f>SUM('tabulasi lengkap'!$H33:$U33)</f>
        <v>27</v>
      </c>
      <c r="W33" s="269">
        <v>3</v>
      </c>
      <c r="X33" s="270">
        <v>3</v>
      </c>
      <c r="Y33" s="269">
        <v>4</v>
      </c>
      <c r="Z33" s="270">
        <v>3</v>
      </c>
      <c r="AA33" s="270">
        <v>3</v>
      </c>
      <c r="AB33" s="269">
        <v>3</v>
      </c>
      <c r="AC33" s="270">
        <v>3</v>
      </c>
      <c r="AD33" s="269">
        <v>3</v>
      </c>
      <c r="AE33" s="269">
        <v>3</v>
      </c>
      <c r="AF33" s="269">
        <v>2</v>
      </c>
      <c r="AG33" s="269">
        <v>4</v>
      </c>
      <c r="AH33" s="269">
        <v>3</v>
      </c>
      <c r="AI33" s="269">
        <v>3</v>
      </c>
      <c r="AJ33" s="269">
        <v>4</v>
      </c>
      <c r="AK33" s="269">
        <v>4</v>
      </c>
      <c r="AL33" s="269">
        <v>4</v>
      </c>
      <c r="AM33" s="269">
        <v>3</v>
      </c>
      <c r="AN33" s="271">
        <f>SUM('tabulasi lengkap'!$W33:$AM33)</f>
        <v>55</v>
      </c>
      <c r="AO33" s="269">
        <v>3</v>
      </c>
      <c r="AP33" s="269">
        <v>3</v>
      </c>
      <c r="AQ33" s="269">
        <v>3</v>
      </c>
      <c r="AR33" s="269">
        <v>4</v>
      </c>
      <c r="AS33" s="269">
        <v>3</v>
      </c>
      <c r="AT33" s="269">
        <v>3</v>
      </c>
      <c r="AU33" s="269">
        <v>4</v>
      </c>
      <c r="AV33" s="269">
        <v>3</v>
      </c>
      <c r="AW33" s="269">
        <v>2</v>
      </c>
      <c r="AX33" s="270">
        <v>2</v>
      </c>
      <c r="AY33" s="270">
        <v>2</v>
      </c>
      <c r="AZ33" s="270">
        <v>3</v>
      </c>
      <c r="BA33" s="270">
        <v>3</v>
      </c>
      <c r="BB33" s="270">
        <v>3</v>
      </c>
      <c r="BC33" s="269">
        <v>3</v>
      </c>
      <c r="BD33" s="269">
        <v>3</v>
      </c>
      <c r="BE33" s="270">
        <v>3</v>
      </c>
      <c r="BF33" s="270">
        <v>3</v>
      </c>
      <c r="BG33" s="272">
        <f>SUM('tabulasi lengkap'!$AO33:$BF33)</f>
        <v>53</v>
      </c>
    </row>
    <row r="34" spans="1:59" ht="22.5" customHeight="1" x14ac:dyDescent="0.2">
      <c r="A34" s="267">
        <v>45969.505002511578</v>
      </c>
      <c r="B34" s="268" t="s">
        <v>8</v>
      </c>
      <c r="C34" s="268" t="s">
        <v>102</v>
      </c>
      <c r="D34" s="268" t="s">
        <v>10</v>
      </c>
      <c r="E34" s="268" t="s">
        <v>103</v>
      </c>
      <c r="F34" s="268" t="s">
        <v>64</v>
      </c>
      <c r="G34" s="268" t="s">
        <v>21</v>
      </c>
      <c r="H34" s="269">
        <v>2</v>
      </c>
      <c r="I34" s="269">
        <v>2</v>
      </c>
      <c r="J34" s="269">
        <v>2</v>
      </c>
      <c r="K34" s="269">
        <v>2</v>
      </c>
      <c r="L34" s="269">
        <v>2</v>
      </c>
      <c r="M34" s="269">
        <v>2</v>
      </c>
      <c r="N34" s="269">
        <v>2</v>
      </c>
      <c r="O34" s="269">
        <v>2</v>
      </c>
      <c r="P34" s="269">
        <v>2</v>
      </c>
      <c r="Q34" s="269">
        <v>2</v>
      </c>
      <c r="R34" s="269">
        <v>2</v>
      </c>
      <c r="S34" s="269">
        <v>2</v>
      </c>
      <c r="T34" s="269">
        <v>1</v>
      </c>
      <c r="U34" s="270">
        <v>2</v>
      </c>
      <c r="V34" s="271">
        <f>SUM('tabulasi lengkap'!$H34:$U34)</f>
        <v>27</v>
      </c>
      <c r="W34" s="269">
        <v>3</v>
      </c>
      <c r="X34" s="270">
        <v>3</v>
      </c>
      <c r="Y34" s="269">
        <v>3</v>
      </c>
      <c r="Z34" s="270">
        <v>2</v>
      </c>
      <c r="AA34" s="270">
        <v>3</v>
      </c>
      <c r="AB34" s="269">
        <v>3</v>
      </c>
      <c r="AC34" s="270">
        <v>3</v>
      </c>
      <c r="AD34" s="269">
        <v>3</v>
      </c>
      <c r="AE34" s="269">
        <v>3</v>
      </c>
      <c r="AF34" s="269">
        <v>3</v>
      </c>
      <c r="AG34" s="269">
        <v>2</v>
      </c>
      <c r="AH34" s="269">
        <v>2</v>
      </c>
      <c r="AI34" s="269">
        <v>3</v>
      </c>
      <c r="AJ34" s="269">
        <v>3</v>
      </c>
      <c r="AK34" s="269">
        <v>3</v>
      </c>
      <c r="AL34" s="269">
        <v>3</v>
      </c>
      <c r="AM34" s="269">
        <v>3</v>
      </c>
      <c r="AN34" s="271">
        <f>SUM('tabulasi lengkap'!$W34:$AM34)</f>
        <v>48</v>
      </c>
      <c r="AO34" s="269">
        <v>3</v>
      </c>
      <c r="AP34" s="269">
        <v>3</v>
      </c>
      <c r="AQ34" s="269">
        <v>3</v>
      </c>
      <c r="AR34" s="269">
        <v>3</v>
      </c>
      <c r="AS34" s="269">
        <v>3</v>
      </c>
      <c r="AT34" s="269">
        <v>3</v>
      </c>
      <c r="AU34" s="269">
        <v>3</v>
      </c>
      <c r="AV34" s="269">
        <v>3</v>
      </c>
      <c r="AW34" s="269">
        <v>3</v>
      </c>
      <c r="AX34" s="270">
        <v>3</v>
      </c>
      <c r="AY34" s="270">
        <v>3</v>
      </c>
      <c r="AZ34" s="270">
        <v>3</v>
      </c>
      <c r="BA34" s="270">
        <v>3</v>
      </c>
      <c r="BB34" s="270">
        <v>4</v>
      </c>
      <c r="BC34" s="269">
        <v>4</v>
      </c>
      <c r="BD34" s="269">
        <v>3</v>
      </c>
      <c r="BE34" s="270">
        <v>4</v>
      </c>
      <c r="BF34" s="270">
        <v>3</v>
      </c>
      <c r="BG34" s="272">
        <f>SUM('tabulasi lengkap'!$AO34:$BF34)</f>
        <v>57</v>
      </c>
    </row>
    <row r="35" spans="1:59" ht="22.5" customHeight="1" x14ac:dyDescent="0.2">
      <c r="A35" s="267">
        <v>45969.511983611112</v>
      </c>
      <c r="B35" s="268" t="s">
        <v>8</v>
      </c>
      <c r="C35" s="268" t="s">
        <v>105</v>
      </c>
      <c r="D35" s="268" t="s">
        <v>24</v>
      </c>
      <c r="E35" s="268" t="s">
        <v>25</v>
      </c>
      <c r="F35" s="268" t="s">
        <v>12</v>
      </c>
      <c r="G35" s="268" t="s">
        <v>13</v>
      </c>
      <c r="H35" s="269">
        <v>2</v>
      </c>
      <c r="I35" s="269">
        <v>2</v>
      </c>
      <c r="J35" s="269">
        <v>3</v>
      </c>
      <c r="K35" s="269">
        <v>2</v>
      </c>
      <c r="L35" s="269">
        <v>2</v>
      </c>
      <c r="M35" s="269">
        <v>2</v>
      </c>
      <c r="N35" s="269">
        <v>2</v>
      </c>
      <c r="O35" s="269">
        <v>2</v>
      </c>
      <c r="P35" s="269">
        <v>3</v>
      </c>
      <c r="Q35" s="269">
        <v>2</v>
      </c>
      <c r="R35" s="269">
        <v>3</v>
      </c>
      <c r="S35" s="269">
        <v>3</v>
      </c>
      <c r="T35" s="269">
        <v>2</v>
      </c>
      <c r="U35" s="270">
        <v>2</v>
      </c>
      <c r="V35" s="271">
        <f>SUM('tabulasi lengkap'!$H35:$U35)</f>
        <v>32</v>
      </c>
      <c r="W35" s="269">
        <v>4</v>
      </c>
      <c r="X35" s="270">
        <v>3</v>
      </c>
      <c r="Y35" s="269">
        <v>4</v>
      </c>
      <c r="Z35" s="270">
        <v>4</v>
      </c>
      <c r="AA35" s="270">
        <v>4</v>
      </c>
      <c r="AB35" s="269">
        <v>4</v>
      </c>
      <c r="AC35" s="270">
        <v>4</v>
      </c>
      <c r="AD35" s="269">
        <v>4</v>
      </c>
      <c r="AE35" s="269">
        <v>4</v>
      </c>
      <c r="AF35" s="269">
        <v>4</v>
      </c>
      <c r="AG35" s="269">
        <v>4</v>
      </c>
      <c r="AH35" s="269">
        <v>3</v>
      </c>
      <c r="AI35" s="269">
        <v>4</v>
      </c>
      <c r="AJ35" s="269">
        <v>4</v>
      </c>
      <c r="AK35" s="269">
        <v>4</v>
      </c>
      <c r="AL35" s="269">
        <v>3</v>
      </c>
      <c r="AM35" s="269">
        <v>4</v>
      </c>
      <c r="AN35" s="271">
        <f>SUM('tabulasi lengkap'!$W35:$AM35)</f>
        <v>65</v>
      </c>
      <c r="AO35" s="269">
        <v>2</v>
      </c>
      <c r="AP35" s="269">
        <v>2</v>
      </c>
      <c r="AQ35" s="269">
        <v>3</v>
      </c>
      <c r="AR35" s="269">
        <v>2</v>
      </c>
      <c r="AS35" s="269">
        <v>2</v>
      </c>
      <c r="AT35" s="269">
        <v>2</v>
      </c>
      <c r="AU35" s="269">
        <v>1</v>
      </c>
      <c r="AV35" s="269">
        <v>2</v>
      </c>
      <c r="AW35" s="269">
        <v>2</v>
      </c>
      <c r="AX35" s="270">
        <v>3</v>
      </c>
      <c r="AY35" s="270">
        <v>2</v>
      </c>
      <c r="AZ35" s="270">
        <v>2</v>
      </c>
      <c r="BA35" s="270">
        <v>2</v>
      </c>
      <c r="BB35" s="270">
        <v>2</v>
      </c>
      <c r="BC35" s="269">
        <v>3</v>
      </c>
      <c r="BD35" s="269">
        <v>2</v>
      </c>
      <c r="BE35" s="270">
        <v>2</v>
      </c>
      <c r="BF35" s="270">
        <v>2</v>
      </c>
      <c r="BG35" s="272">
        <f>SUM('tabulasi lengkap'!$AO35:$BF35)</f>
        <v>38</v>
      </c>
    </row>
    <row r="36" spans="1:59" ht="22.5" customHeight="1" x14ac:dyDescent="0.2">
      <c r="A36" s="267">
        <v>45969.517174942128</v>
      </c>
      <c r="B36" s="268" t="s">
        <v>8</v>
      </c>
      <c r="C36" s="268" t="s">
        <v>107</v>
      </c>
      <c r="D36" s="268" t="s">
        <v>24</v>
      </c>
      <c r="E36" s="268" t="s">
        <v>103</v>
      </c>
      <c r="F36" s="268" t="s">
        <v>53</v>
      </c>
      <c r="G36" s="268" t="s">
        <v>21</v>
      </c>
      <c r="H36" s="269">
        <v>1</v>
      </c>
      <c r="I36" s="269">
        <v>2</v>
      </c>
      <c r="J36" s="269">
        <v>2</v>
      </c>
      <c r="K36" s="269">
        <v>2</v>
      </c>
      <c r="L36" s="269">
        <v>2</v>
      </c>
      <c r="M36" s="269">
        <v>1</v>
      </c>
      <c r="N36" s="269">
        <v>1</v>
      </c>
      <c r="O36" s="269">
        <v>1</v>
      </c>
      <c r="P36" s="269">
        <v>2</v>
      </c>
      <c r="Q36" s="269">
        <v>1</v>
      </c>
      <c r="R36" s="269">
        <v>1</v>
      </c>
      <c r="S36" s="269">
        <v>2</v>
      </c>
      <c r="T36" s="269">
        <v>1</v>
      </c>
      <c r="U36" s="270">
        <v>1</v>
      </c>
      <c r="V36" s="271">
        <f>SUM('tabulasi lengkap'!$H36:$U36)</f>
        <v>20</v>
      </c>
      <c r="W36" s="269">
        <v>3</v>
      </c>
      <c r="X36" s="270">
        <v>3</v>
      </c>
      <c r="Y36" s="269">
        <v>2</v>
      </c>
      <c r="Z36" s="270">
        <v>3</v>
      </c>
      <c r="AA36" s="270">
        <v>3</v>
      </c>
      <c r="AB36" s="269">
        <v>2</v>
      </c>
      <c r="AC36" s="270">
        <v>3</v>
      </c>
      <c r="AD36" s="269">
        <v>3</v>
      </c>
      <c r="AE36" s="269">
        <v>3</v>
      </c>
      <c r="AF36" s="269">
        <v>2</v>
      </c>
      <c r="AG36" s="269">
        <v>2</v>
      </c>
      <c r="AH36" s="269">
        <v>4</v>
      </c>
      <c r="AI36" s="269">
        <v>3</v>
      </c>
      <c r="AJ36" s="269">
        <v>3</v>
      </c>
      <c r="AK36" s="269">
        <v>3</v>
      </c>
      <c r="AL36" s="269">
        <v>4</v>
      </c>
      <c r="AM36" s="269">
        <v>3</v>
      </c>
      <c r="AN36" s="271">
        <f>SUM('tabulasi lengkap'!$W36:$AM36)</f>
        <v>49</v>
      </c>
      <c r="AO36" s="269">
        <v>3</v>
      </c>
      <c r="AP36" s="269">
        <v>4</v>
      </c>
      <c r="AQ36" s="269">
        <v>3</v>
      </c>
      <c r="AR36" s="269">
        <v>4</v>
      </c>
      <c r="AS36" s="269">
        <v>3</v>
      </c>
      <c r="AT36" s="269">
        <v>4</v>
      </c>
      <c r="AU36" s="269">
        <v>4</v>
      </c>
      <c r="AV36" s="269">
        <v>3</v>
      </c>
      <c r="AW36" s="269">
        <v>3</v>
      </c>
      <c r="AX36" s="270">
        <v>3</v>
      </c>
      <c r="AY36" s="270">
        <v>3</v>
      </c>
      <c r="AZ36" s="270">
        <v>3</v>
      </c>
      <c r="BA36" s="270">
        <v>4</v>
      </c>
      <c r="BB36" s="270">
        <v>4</v>
      </c>
      <c r="BC36" s="269">
        <v>3</v>
      </c>
      <c r="BD36" s="269">
        <v>4</v>
      </c>
      <c r="BE36" s="270">
        <v>4</v>
      </c>
      <c r="BF36" s="270">
        <v>4</v>
      </c>
      <c r="BG36" s="272">
        <f>SUM('tabulasi lengkap'!$AO36:$BF36)</f>
        <v>63</v>
      </c>
    </row>
    <row r="37" spans="1:59" ht="22.5" customHeight="1" x14ac:dyDescent="0.2">
      <c r="A37" s="267">
        <v>45969.524925578706</v>
      </c>
      <c r="B37" s="268" t="s">
        <v>8</v>
      </c>
      <c r="C37" s="268" t="s">
        <v>109</v>
      </c>
      <c r="D37" s="268" t="s">
        <v>10</v>
      </c>
      <c r="E37" s="268" t="s">
        <v>110</v>
      </c>
      <c r="F37" s="268" t="s">
        <v>90</v>
      </c>
      <c r="G37" s="268" t="s">
        <v>26</v>
      </c>
      <c r="H37" s="269">
        <v>2</v>
      </c>
      <c r="I37" s="269">
        <v>2</v>
      </c>
      <c r="J37" s="269">
        <v>3</v>
      </c>
      <c r="K37" s="269">
        <v>2</v>
      </c>
      <c r="L37" s="269">
        <v>2</v>
      </c>
      <c r="M37" s="269">
        <v>2</v>
      </c>
      <c r="N37" s="269">
        <v>2</v>
      </c>
      <c r="O37" s="269">
        <v>2</v>
      </c>
      <c r="P37" s="269">
        <v>3</v>
      </c>
      <c r="Q37" s="269">
        <v>2</v>
      </c>
      <c r="R37" s="269">
        <v>2</v>
      </c>
      <c r="S37" s="269">
        <v>2</v>
      </c>
      <c r="T37" s="269">
        <v>2</v>
      </c>
      <c r="U37" s="270">
        <v>2</v>
      </c>
      <c r="V37" s="271">
        <f>SUM('tabulasi lengkap'!$H37:$U37)</f>
        <v>30</v>
      </c>
      <c r="W37" s="269">
        <v>2</v>
      </c>
      <c r="X37" s="270">
        <v>4</v>
      </c>
      <c r="Y37" s="269">
        <v>3</v>
      </c>
      <c r="Z37" s="270">
        <v>2</v>
      </c>
      <c r="AA37" s="270">
        <v>3</v>
      </c>
      <c r="AB37" s="269">
        <v>3</v>
      </c>
      <c r="AC37" s="270">
        <v>3</v>
      </c>
      <c r="AD37" s="269">
        <v>4</v>
      </c>
      <c r="AE37" s="269">
        <v>3</v>
      </c>
      <c r="AF37" s="269">
        <v>4</v>
      </c>
      <c r="AG37" s="269">
        <v>4</v>
      </c>
      <c r="AH37" s="269">
        <v>4</v>
      </c>
      <c r="AI37" s="269">
        <v>4</v>
      </c>
      <c r="AJ37" s="269">
        <v>3</v>
      </c>
      <c r="AK37" s="269">
        <v>3</v>
      </c>
      <c r="AL37" s="269">
        <v>4</v>
      </c>
      <c r="AM37" s="269">
        <v>3</v>
      </c>
      <c r="AN37" s="271">
        <f>SUM('tabulasi lengkap'!$W37:$AM37)</f>
        <v>56</v>
      </c>
      <c r="AO37" s="269">
        <v>1</v>
      </c>
      <c r="AP37" s="269">
        <v>3</v>
      </c>
      <c r="AQ37" s="269">
        <v>2</v>
      </c>
      <c r="AR37" s="269">
        <v>2</v>
      </c>
      <c r="AS37" s="269">
        <v>2</v>
      </c>
      <c r="AT37" s="269">
        <v>2</v>
      </c>
      <c r="AU37" s="269">
        <v>2</v>
      </c>
      <c r="AV37" s="269">
        <v>2</v>
      </c>
      <c r="AW37" s="269">
        <v>2</v>
      </c>
      <c r="AX37" s="270">
        <v>1</v>
      </c>
      <c r="AY37" s="270">
        <v>2</v>
      </c>
      <c r="AZ37" s="270">
        <v>2</v>
      </c>
      <c r="BA37" s="270">
        <v>2</v>
      </c>
      <c r="BB37" s="270">
        <v>2</v>
      </c>
      <c r="BC37" s="269">
        <v>2</v>
      </c>
      <c r="BD37" s="269">
        <v>2</v>
      </c>
      <c r="BE37" s="270">
        <v>2</v>
      </c>
      <c r="BF37" s="270">
        <v>2</v>
      </c>
      <c r="BG37" s="272">
        <f>SUM('tabulasi lengkap'!$AO37:$BF37)</f>
        <v>35</v>
      </c>
    </row>
    <row r="38" spans="1:59" ht="22.5" customHeight="1" x14ac:dyDescent="0.2">
      <c r="A38" s="267">
        <v>45969.529615659718</v>
      </c>
      <c r="B38" s="268" t="s">
        <v>8</v>
      </c>
      <c r="C38" s="268" t="s">
        <v>112</v>
      </c>
      <c r="D38" s="268" t="s">
        <v>10</v>
      </c>
      <c r="E38" s="268" t="s">
        <v>113</v>
      </c>
      <c r="F38" s="268" t="s">
        <v>47</v>
      </c>
      <c r="G38" s="268" t="s">
        <v>21</v>
      </c>
      <c r="H38" s="269">
        <v>1</v>
      </c>
      <c r="I38" s="269">
        <v>2</v>
      </c>
      <c r="J38" s="269">
        <v>2</v>
      </c>
      <c r="K38" s="269">
        <v>1</v>
      </c>
      <c r="L38" s="269">
        <v>2</v>
      </c>
      <c r="M38" s="269">
        <v>1</v>
      </c>
      <c r="N38" s="269">
        <v>1</v>
      </c>
      <c r="O38" s="269">
        <v>1</v>
      </c>
      <c r="P38" s="269">
        <v>2</v>
      </c>
      <c r="Q38" s="269">
        <v>1</v>
      </c>
      <c r="R38" s="269">
        <v>2</v>
      </c>
      <c r="S38" s="269">
        <v>2</v>
      </c>
      <c r="T38" s="269">
        <v>1</v>
      </c>
      <c r="U38" s="270">
        <v>1</v>
      </c>
      <c r="V38" s="271">
        <f>SUM('tabulasi lengkap'!$H38:$U38)</f>
        <v>20</v>
      </c>
      <c r="W38" s="269">
        <v>3</v>
      </c>
      <c r="X38" s="270">
        <v>4</v>
      </c>
      <c r="Y38" s="269">
        <v>4</v>
      </c>
      <c r="Z38" s="270">
        <v>4</v>
      </c>
      <c r="AA38" s="270">
        <v>3</v>
      </c>
      <c r="AB38" s="269">
        <v>3</v>
      </c>
      <c r="AC38" s="270">
        <v>4</v>
      </c>
      <c r="AD38" s="269">
        <v>4</v>
      </c>
      <c r="AE38" s="269">
        <v>4</v>
      </c>
      <c r="AF38" s="269">
        <v>4</v>
      </c>
      <c r="AG38" s="269">
        <v>4</v>
      </c>
      <c r="AH38" s="269">
        <v>3</v>
      </c>
      <c r="AI38" s="269">
        <v>4</v>
      </c>
      <c r="AJ38" s="269">
        <v>4</v>
      </c>
      <c r="AK38" s="269">
        <v>4</v>
      </c>
      <c r="AL38" s="269">
        <v>4</v>
      </c>
      <c r="AM38" s="269">
        <v>4</v>
      </c>
      <c r="AN38" s="271">
        <f>SUM('tabulasi lengkap'!$W38:$AM38)</f>
        <v>64</v>
      </c>
      <c r="AO38" s="269">
        <v>4</v>
      </c>
      <c r="AP38" s="269">
        <v>4</v>
      </c>
      <c r="AQ38" s="269">
        <v>3</v>
      </c>
      <c r="AR38" s="269">
        <v>4</v>
      </c>
      <c r="AS38" s="269">
        <v>3</v>
      </c>
      <c r="AT38" s="269">
        <v>4</v>
      </c>
      <c r="AU38" s="269">
        <v>4</v>
      </c>
      <c r="AV38" s="269">
        <v>3</v>
      </c>
      <c r="AW38" s="269">
        <v>2</v>
      </c>
      <c r="AX38" s="270">
        <v>4</v>
      </c>
      <c r="AY38" s="270">
        <v>3</v>
      </c>
      <c r="AZ38" s="270">
        <v>4</v>
      </c>
      <c r="BA38" s="270">
        <v>3</v>
      </c>
      <c r="BB38" s="270">
        <v>3</v>
      </c>
      <c r="BC38" s="269">
        <v>4</v>
      </c>
      <c r="BD38" s="269">
        <v>3</v>
      </c>
      <c r="BE38" s="270">
        <v>2</v>
      </c>
      <c r="BF38" s="270">
        <v>4</v>
      </c>
      <c r="BG38" s="272">
        <f>SUM('tabulasi lengkap'!$AO38:$BF38)</f>
        <v>61</v>
      </c>
    </row>
    <row r="39" spans="1:59" ht="22.5" customHeight="1" x14ac:dyDescent="0.2">
      <c r="A39" s="267">
        <v>45969.617150682869</v>
      </c>
      <c r="B39" s="268" t="s">
        <v>8</v>
      </c>
      <c r="C39" s="268" t="s">
        <v>115</v>
      </c>
      <c r="D39" s="268" t="s">
        <v>24</v>
      </c>
      <c r="E39" s="268" t="s">
        <v>11</v>
      </c>
      <c r="F39" s="268" t="s">
        <v>12</v>
      </c>
      <c r="G39" s="268" t="s">
        <v>21</v>
      </c>
      <c r="H39" s="269">
        <v>1</v>
      </c>
      <c r="I39" s="269">
        <v>2</v>
      </c>
      <c r="J39" s="269">
        <v>2</v>
      </c>
      <c r="K39" s="269">
        <v>1</v>
      </c>
      <c r="L39" s="269">
        <v>1</v>
      </c>
      <c r="M39" s="269">
        <v>1</v>
      </c>
      <c r="N39" s="269">
        <v>1</v>
      </c>
      <c r="O39" s="269">
        <v>1</v>
      </c>
      <c r="P39" s="269">
        <v>2</v>
      </c>
      <c r="Q39" s="269">
        <v>1</v>
      </c>
      <c r="R39" s="269">
        <v>2</v>
      </c>
      <c r="S39" s="269">
        <v>2</v>
      </c>
      <c r="T39" s="269">
        <v>1</v>
      </c>
      <c r="U39" s="270">
        <v>1</v>
      </c>
      <c r="V39" s="271">
        <f>SUM('tabulasi lengkap'!$H39:$U39)</f>
        <v>19</v>
      </c>
      <c r="W39" s="269">
        <v>4</v>
      </c>
      <c r="X39" s="270">
        <v>4</v>
      </c>
      <c r="Y39" s="269">
        <v>3</v>
      </c>
      <c r="Z39" s="270">
        <v>3</v>
      </c>
      <c r="AA39" s="270">
        <v>4</v>
      </c>
      <c r="AB39" s="269">
        <v>4</v>
      </c>
      <c r="AC39" s="270">
        <v>3</v>
      </c>
      <c r="AD39" s="269">
        <v>3</v>
      </c>
      <c r="AE39" s="269">
        <v>3</v>
      </c>
      <c r="AF39" s="269">
        <v>3</v>
      </c>
      <c r="AG39" s="269">
        <v>3</v>
      </c>
      <c r="AH39" s="269">
        <v>4</v>
      </c>
      <c r="AI39" s="269">
        <v>4</v>
      </c>
      <c r="AJ39" s="269">
        <v>3</v>
      </c>
      <c r="AK39" s="269">
        <v>3</v>
      </c>
      <c r="AL39" s="269">
        <v>3</v>
      </c>
      <c r="AM39" s="269">
        <v>2</v>
      </c>
      <c r="AN39" s="271">
        <f>SUM('tabulasi lengkap'!$W39:$AM39)</f>
        <v>56</v>
      </c>
      <c r="AO39" s="269">
        <v>4</v>
      </c>
      <c r="AP39" s="269">
        <v>4</v>
      </c>
      <c r="AQ39" s="269">
        <v>4</v>
      </c>
      <c r="AR39" s="269">
        <v>3</v>
      </c>
      <c r="AS39" s="269">
        <v>4</v>
      </c>
      <c r="AT39" s="269">
        <v>4</v>
      </c>
      <c r="AU39" s="269">
        <v>3</v>
      </c>
      <c r="AV39" s="269">
        <v>4</v>
      </c>
      <c r="AW39" s="269">
        <v>3</v>
      </c>
      <c r="AX39" s="270">
        <v>3</v>
      </c>
      <c r="AY39" s="270">
        <v>4</v>
      </c>
      <c r="AZ39" s="270">
        <v>4</v>
      </c>
      <c r="BA39" s="270">
        <v>4</v>
      </c>
      <c r="BB39" s="270">
        <v>3</v>
      </c>
      <c r="BC39" s="269">
        <v>4</v>
      </c>
      <c r="BD39" s="269">
        <v>4</v>
      </c>
      <c r="BE39" s="270">
        <v>4</v>
      </c>
      <c r="BF39" s="270">
        <v>4</v>
      </c>
      <c r="BG39" s="272">
        <f>SUM('tabulasi lengkap'!$AO39:$BF39)</f>
        <v>67</v>
      </c>
    </row>
    <row r="40" spans="1:59" ht="22.5" customHeight="1" x14ac:dyDescent="0.2">
      <c r="A40" s="267">
        <v>45969.622284606477</v>
      </c>
      <c r="B40" s="268" t="s">
        <v>8</v>
      </c>
      <c r="C40" s="268" t="s">
        <v>117</v>
      </c>
      <c r="D40" s="268" t="s">
        <v>24</v>
      </c>
      <c r="E40" s="268" t="s">
        <v>110</v>
      </c>
      <c r="F40" s="268" t="s">
        <v>17</v>
      </c>
      <c r="G40" s="268" t="s">
        <v>26</v>
      </c>
      <c r="H40" s="269">
        <v>1</v>
      </c>
      <c r="I40" s="269">
        <v>2</v>
      </c>
      <c r="J40" s="269">
        <v>2</v>
      </c>
      <c r="K40" s="269">
        <v>2</v>
      </c>
      <c r="L40" s="269">
        <v>2</v>
      </c>
      <c r="M40" s="269">
        <v>2</v>
      </c>
      <c r="N40" s="269">
        <v>2</v>
      </c>
      <c r="O40" s="269">
        <v>2</v>
      </c>
      <c r="P40" s="269">
        <v>2</v>
      </c>
      <c r="Q40" s="269">
        <v>2</v>
      </c>
      <c r="R40" s="269">
        <v>2</v>
      </c>
      <c r="S40" s="269">
        <v>2</v>
      </c>
      <c r="T40" s="269">
        <v>1</v>
      </c>
      <c r="U40" s="270">
        <v>1</v>
      </c>
      <c r="V40" s="271">
        <f>SUM('tabulasi lengkap'!$H40:$U40)</f>
        <v>25</v>
      </c>
      <c r="W40" s="269">
        <v>3</v>
      </c>
      <c r="X40" s="270">
        <v>4</v>
      </c>
      <c r="Y40" s="269">
        <v>3</v>
      </c>
      <c r="Z40" s="270">
        <v>3</v>
      </c>
      <c r="AA40" s="270">
        <v>4</v>
      </c>
      <c r="AB40" s="269">
        <v>4</v>
      </c>
      <c r="AC40" s="270">
        <v>4</v>
      </c>
      <c r="AD40" s="269">
        <v>3</v>
      </c>
      <c r="AE40" s="269">
        <v>2</v>
      </c>
      <c r="AF40" s="269">
        <v>3</v>
      </c>
      <c r="AG40" s="269">
        <v>4</v>
      </c>
      <c r="AH40" s="269">
        <v>4</v>
      </c>
      <c r="AI40" s="269">
        <v>4</v>
      </c>
      <c r="AJ40" s="269">
        <v>4</v>
      </c>
      <c r="AK40" s="269">
        <v>3</v>
      </c>
      <c r="AL40" s="269">
        <v>4</v>
      </c>
      <c r="AM40" s="269">
        <v>4</v>
      </c>
      <c r="AN40" s="271">
        <f>SUM('tabulasi lengkap'!$W40:$AM40)</f>
        <v>60</v>
      </c>
      <c r="AO40" s="269">
        <v>3</v>
      </c>
      <c r="AP40" s="269">
        <v>2</v>
      </c>
      <c r="AQ40" s="269">
        <v>3</v>
      </c>
      <c r="AR40" s="269">
        <v>2</v>
      </c>
      <c r="AS40" s="269">
        <v>3</v>
      </c>
      <c r="AT40" s="269">
        <v>4</v>
      </c>
      <c r="AU40" s="269">
        <v>3</v>
      </c>
      <c r="AV40" s="269">
        <v>4</v>
      </c>
      <c r="AW40" s="269">
        <v>3</v>
      </c>
      <c r="AX40" s="270">
        <v>4</v>
      </c>
      <c r="AY40" s="270">
        <v>4</v>
      </c>
      <c r="AZ40" s="270">
        <v>4</v>
      </c>
      <c r="BA40" s="270">
        <v>3</v>
      </c>
      <c r="BB40" s="270">
        <v>3</v>
      </c>
      <c r="BC40" s="269">
        <v>3</v>
      </c>
      <c r="BD40" s="269">
        <v>3</v>
      </c>
      <c r="BE40" s="270">
        <v>4</v>
      </c>
      <c r="BF40" s="270">
        <v>3</v>
      </c>
      <c r="BG40" s="272">
        <f>SUM('tabulasi lengkap'!$AO40:$BF40)</f>
        <v>58</v>
      </c>
    </row>
    <row r="41" spans="1:59" ht="22.5" customHeight="1" x14ac:dyDescent="0.2">
      <c r="A41" s="267">
        <v>45969.626859976852</v>
      </c>
      <c r="B41" s="268" t="s">
        <v>8</v>
      </c>
      <c r="C41" s="268" t="s">
        <v>119</v>
      </c>
      <c r="D41" s="268" t="s">
        <v>10</v>
      </c>
      <c r="E41" s="268" t="s">
        <v>120</v>
      </c>
      <c r="F41" s="268" t="s">
        <v>53</v>
      </c>
      <c r="G41" s="268" t="s">
        <v>26</v>
      </c>
      <c r="H41" s="269">
        <v>2</v>
      </c>
      <c r="I41" s="269">
        <v>3</v>
      </c>
      <c r="J41" s="269">
        <v>3</v>
      </c>
      <c r="K41" s="269">
        <v>3</v>
      </c>
      <c r="L41" s="269">
        <v>3</v>
      </c>
      <c r="M41" s="269">
        <v>2</v>
      </c>
      <c r="N41" s="269">
        <v>2</v>
      </c>
      <c r="O41" s="269">
        <v>2</v>
      </c>
      <c r="P41" s="269">
        <v>3</v>
      </c>
      <c r="Q41" s="269">
        <v>2</v>
      </c>
      <c r="R41" s="269">
        <v>3</v>
      </c>
      <c r="S41" s="269">
        <v>3</v>
      </c>
      <c r="T41" s="269">
        <v>2</v>
      </c>
      <c r="U41" s="270">
        <v>2</v>
      </c>
      <c r="V41" s="271">
        <f>SUM('tabulasi lengkap'!$H41:$U41)</f>
        <v>35</v>
      </c>
      <c r="W41" s="269">
        <v>2</v>
      </c>
      <c r="X41" s="270">
        <v>3</v>
      </c>
      <c r="Y41" s="269">
        <v>2</v>
      </c>
      <c r="Z41" s="270">
        <v>2</v>
      </c>
      <c r="AA41" s="270">
        <v>3</v>
      </c>
      <c r="AB41" s="269">
        <v>3</v>
      </c>
      <c r="AC41" s="270">
        <v>2</v>
      </c>
      <c r="AD41" s="269">
        <v>3</v>
      </c>
      <c r="AE41" s="269">
        <v>2</v>
      </c>
      <c r="AF41" s="269">
        <v>3</v>
      </c>
      <c r="AG41" s="269">
        <v>3</v>
      </c>
      <c r="AH41" s="269">
        <v>3</v>
      </c>
      <c r="AI41" s="269">
        <v>2</v>
      </c>
      <c r="AJ41" s="269">
        <v>2</v>
      </c>
      <c r="AK41" s="269">
        <v>2</v>
      </c>
      <c r="AL41" s="269">
        <v>2</v>
      </c>
      <c r="AM41" s="269">
        <v>2</v>
      </c>
      <c r="AN41" s="271">
        <f>SUM('tabulasi lengkap'!$W41:$AM41)</f>
        <v>41</v>
      </c>
      <c r="AO41" s="269">
        <v>3</v>
      </c>
      <c r="AP41" s="269">
        <v>3</v>
      </c>
      <c r="AQ41" s="269">
        <v>3</v>
      </c>
      <c r="AR41" s="269">
        <v>2</v>
      </c>
      <c r="AS41" s="269">
        <v>2</v>
      </c>
      <c r="AT41" s="269">
        <v>3</v>
      </c>
      <c r="AU41" s="269">
        <v>3</v>
      </c>
      <c r="AV41" s="269">
        <v>3</v>
      </c>
      <c r="AW41" s="269">
        <v>3</v>
      </c>
      <c r="AX41" s="270">
        <v>3</v>
      </c>
      <c r="AY41" s="270">
        <v>2</v>
      </c>
      <c r="AZ41" s="270">
        <v>3</v>
      </c>
      <c r="BA41" s="270">
        <v>3</v>
      </c>
      <c r="BB41" s="270">
        <v>3</v>
      </c>
      <c r="BC41" s="269">
        <v>1</v>
      </c>
      <c r="BD41" s="269">
        <v>2</v>
      </c>
      <c r="BE41" s="270">
        <v>2</v>
      </c>
      <c r="BF41" s="270">
        <v>3</v>
      </c>
      <c r="BG41" s="272">
        <f>SUM('tabulasi lengkap'!$AO41:$BF41)</f>
        <v>47</v>
      </c>
    </row>
    <row r="42" spans="1:59" ht="22.5" customHeight="1" x14ac:dyDescent="0.2">
      <c r="A42" s="267">
        <v>45969.698795856486</v>
      </c>
      <c r="B42" s="268" t="s">
        <v>8</v>
      </c>
      <c r="C42" s="268" t="s">
        <v>122</v>
      </c>
      <c r="D42" s="268" t="s">
        <v>24</v>
      </c>
      <c r="E42" s="268" t="s">
        <v>123</v>
      </c>
      <c r="F42" s="268" t="s">
        <v>61</v>
      </c>
      <c r="G42" s="268" t="s">
        <v>21</v>
      </c>
      <c r="H42" s="269">
        <v>1</v>
      </c>
      <c r="I42" s="269">
        <v>2</v>
      </c>
      <c r="J42" s="269">
        <v>2</v>
      </c>
      <c r="K42" s="269">
        <v>2</v>
      </c>
      <c r="L42" s="269">
        <v>2</v>
      </c>
      <c r="M42" s="269">
        <v>1</v>
      </c>
      <c r="N42" s="269">
        <v>1</v>
      </c>
      <c r="O42" s="269">
        <v>1</v>
      </c>
      <c r="P42" s="269">
        <v>2</v>
      </c>
      <c r="Q42" s="269">
        <v>1</v>
      </c>
      <c r="R42" s="269">
        <v>2</v>
      </c>
      <c r="S42" s="269">
        <v>2</v>
      </c>
      <c r="T42" s="269">
        <v>1</v>
      </c>
      <c r="U42" s="270">
        <v>1</v>
      </c>
      <c r="V42" s="271">
        <f>SUM('tabulasi lengkap'!$H42:$U42)</f>
        <v>21</v>
      </c>
      <c r="W42" s="269">
        <v>4</v>
      </c>
      <c r="X42" s="270">
        <v>4</v>
      </c>
      <c r="Y42" s="269">
        <v>3</v>
      </c>
      <c r="Z42" s="270">
        <v>3</v>
      </c>
      <c r="AA42" s="270">
        <v>3</v>
      </c>
      <c r="AB42" s="269">
        <v>4</v>
      </c>
      <c r="AC42" s="270">
        <v>4</v>
      </c>
      <c r="AD42" s="269">
        <v>3</v>
      </c>
      <c r="AE42" s="269">
        <v>4</v>
      </c>
      <c r="AF42" s="269">
        <v>4</v>
      </c>
      <c r="AG42" s="269">
        <v>4</v>
      </c>
      <c r="AH42" s="269">
        <v>3</v>
      </c>
      <c r="AI42" s="269">
        <v>4</v>
      </c>
      <c r="AJ42" s="269">
        <v>4</v>
      </c>
      <c r="AK42" s="269">
        <v>4</v>
      </c>
      <c r="AL42" s="269">
        <v>3</v>
      </c>
      <c r="AM42" s="269">
        <v>3</v>
      </c>
      <c r="AN42" s="271">
        <f>SUM('tabulasi lengkap'!$W42:$AM42)</f>
        <v>61</v>
      </c>
      <c r="AO42" s="269">
        <v>4</v>
      </c>
      <c r="AP42" s="269">
        <v>3</v>
      </c>
      <c r="AQ42" s="269">
        <v>3</v>
      </c>
      <c r="AR42" s="269">
        <v>3</v>
      </c>
      <c r="AS42" s="269">
        <v>4</v>
      </c>
      <c r="AT42" s="269">
        <v>3</v>
      </c>
      <c r="AU42" s="269">
        <v>4</v>
      </c>
      <c r="AV42" s="269">
        <v>3</v>
      </c>
      <c r="AW42" s="269">
        <v>3</v>
      </c>
      <c r="AX42" s="270">
        <v>4</v>
      </c>
      <c r="AY42" s="270">
        <v>3</v>
      </c>
      <c r="AZ42" s="270">
        <v>3</v>
      </c>
      <c r="BA42" s="270">
        <v>3</v>
      </c>
      <c r="BB42" s="270">
        <v>3</v>
      </c>
      <c r="BC42" s="269">
        <v>4</v>
      </c>
      <c r="BD42" s="269">
        <v>4</v>
      </c>
      <c r="BE42" s="270">
        <v>2</v>
      </c>
      <c r="BF42" s="270">
        <v>4</v>
      </c>
      <c r="BG42" s="272">
        <f>SUM('tabulasi lengkap'!$AO42:$BF42)</f>
        <v>60</v>
      </c>
    </row>
    <row r="43" spans="1:59" ht="22.5" customHeight="1" x14ac:dyDescent="0.2">
      <c r="A43" s="267">
        <v>45969.701464351849</v>
      </c>
      <c r="B43" s="268" t="s">
        <v>8</v>
      </c>
      <c r="C43" s="268" t="s">
        <v>125</v>
      </c>
      <c r="D43" s="268" t="s">
        <v>10</v>
      </c>
      <c r="E43" s="268" t="s">
        <v>113</v>
      </c>
      <c r="F43" s="268" t="s">
        <v>64</v>
      </c>
      <c r="G43" s="268" t="s">
        <v>21</v>
      </c>
      <c r="H43" s="269">
        <v>1</v>
      </c>
      <c r="I43" s="269">
        <v>2</v>
      </c>
      <c r="J43" s="269">
        <v>2</v>
      </c>
      <c r="K43" s="269">
        <v>2</v>
      </c>
      <c r="L43" s="269">
        <v>2</v>
      </c>
      <c r="M43" s="269">
        <v>2</v>
      </c>
      <c r="N43" s="269">
        <v>1</v>
      </c>
      <c r="O43" s="269">
        <v>1</v>
      </c>
      <c r="P43" s="269">
        <v>2</v>
      </c>
      <c r="Q43" s="269">
        <v>1</v>
      </c>
      <c r="R43" s="269">
        <v>2</v>
      </c>
      <c r="S43" s="269">
        <v>2</v>
      </c>
      <c r="T43" s="269">
        <v>1</v>
      </c>
      <c r="U43" s="270">
        <v>1</v>
      </c>
      <c r="V43" s="271">
        <f>SUM('tabulasi lengkap'!$H43:$U43)</f>
        <v>22</v>
      </c>
      <c r="W43" s="269">
        <v>3</v>
      </c>
      <c r="X43" s="270">
        <v>3</v>
      </c>
      <c r="Y43" s="269">
        <v>3</v>
      </c>
      <c r="Z43" s="270">
        <v>2</v>
      </c>
      <c r="AA43" s="270">
        <v>3</v>
      </c>
      <c r="AB43" s="269">
        <v>2</v>
      </c>
      <c r="AC43" s="270">
        <v>3</v>
      </c>
      <c r="AD43" s="269">
        <v>3</v>
      </c>
      <c r="AE43" s="269">
        <v>2</v>
      </c>
      <c r="AF43" s="269">
        <v>3</v>
      </c>
      <c r="AG43" s="269">
        <v>3</v>
      </c>
      <c r="AH43" s="269">
        <v>2</v>
      </c>
      <c r="AI43" s="269">
        <v>2</v>
      </c>
      <c r="AJ43" s="269">
        <v>3</v>
      </c>
      <c r="AK43" s="269">
        <v>3</v>
      </c>
      <c r="AL43" s="269">
        <v>3</v>
      </c>
      <c r="AM43" s="269">
        <v>3</v>
      </c>
      <c r="AN43" s="271">
        <f>SUM('tabulasi lengkap'!$W43:$AM43)</f>
        <v>46</v>
      </c>
      <c r="AO43" s="269">
        <v>4</v>
      </c>
      <c r="AP43" s="269">
        <v>4</v>
      </c>
      <c r="AQ43" s="269">
        <v>4</v>
      </c>
      <c r="AR43" s="269">
        <v>3</v>
      </c>
      <c r="AS43" s="269">
        <v>4</v>
      </c>
      <c r="AT43" s="269">
        <v>3</v>
      </c>
      <c r="AU43" s="269">
        <v>4</v>
      </c>
      <c r="AV43" s="269">
        <v>4</v>
      </c>
      <c r="AW43" s="269">
        <v>4</v>
      </c>
      <c r="AX43" s="270">
        <v>4</v>
      </c>
      <c r="AY43" s="270">
        <v>3</v>
      </c>
      <c r="AZ43" s="270">
        <v>3</v>
      </c>
      <c r="BA43" s="270">
        <v>4</v>
      </c>
      <c r="BB43" s="270">
        <v>4</v>
      </c>
      <c r="BC43" s="269">
        <v>3</v>
      </c>
      <c r="BD43" s="269">
        <v>4</v>
      </c>
      <c r="BE43" s="270">
        <v>4</v>
      </c>
      <c r="BF43" s="270">
        <v>4</v>
      </c>
      <c r="BG43" s="272">
        <f>SUM('tabulasi lengkap'!$AO43:$BF43)</f>
        <v>67</v>
      </c>
    </row>
    <row r="44" spans="1:59" ht="22.5" customHeight="1" x14ac:dyDescent="0.2">
      <c r="A44" s="267">
        <v>45969.733798437504</v>
      </c>
      <c r="B44" s="268" t="s">
        <v>8</v>
      </c>
      <c r="C44" s="268" t="s">
        <v>127</v>
      </c>
      <c r="D44" s="268" t="s">
        <v>10</v>
      </c>
      <c r="E44" s="268" t="s">
        <v>29</v>
      </c>
      <c r="F44" s="268" t="s">
        <v>12</v>
      </c>
      <c r="G44" s="268" t="s">
        <v>13</v>
      </c>
      <c r="H44" s="269">
        <v>2</v>
      </c>
      <c r="I44" s="269">
        <v>3</v>
      </c>
      <c r="J44" s="269">
        <v>3</v>
      </c>
      <c r="K44" s="269">
        <v>3</v>
      </c>
      <c r="L44" s="269">
        <v>3</v>
      </c>
      <c r="M44" s="269">
        <v>3</v>
      </c>
      <c r="N44" s="269">
        <v>2</v>
      </c>
      <c r="O44" s="269">
        <v>2</v>
      </c>
      <c r="P44" s="269">
        <v>3</v>
      </c>
      <c r="Q44" s="269">
        <v>2</v>
      </c>
      <c r="R44" s="269">
        <v>3</v>
      </c>
      <c r="S44" s="269">
        <v>3</v>
      </c>
      <c r="T44" s="269">
        <v>2</v>
      </c>
      <c r="U44" s="270">
        <v>2</v>
      </c>
      <c r="V44" s="271">
        <f>SUM('tabulasi lengkap'!$H44:$U44)</f>
        <v>36</v>
      </c>
      <c r="W44" s="269">
        <v>2</v>
      </c>
      <c r="X44" s="270">
        <v>1</v>
      </c>
      <c r="Y44" s="269">
        <v>3</v>
      </c>
      <c r="Z44" s="270">
        <v>3</v>
      </c>
      <c r="AA44" s="270">
        <v>2</v>
      </c>
      <c r="AB44" s="269">
        <v>1</v>
      </c>
      <c r="AC44" s="270">
        <v>2</v>
      </c>
      <c r="AD44" s="269">
        <v>1</v>
      </c>
      <c r="AE44" s="269">
        <v>3</v>
      </c>
      <c r="AF44" s="269">
        <v>3</v>
      </c>
      <c r="AG44" s="269">
        <v>2</v>
      </c>
      <c r="AH44" s="269">
        <v>2</v>
      </c>
      <c r="AI44" s="269">
        <v>2</v>
      </c>
      <c r="AJ44" s="269">
        <v>2</v>
      </c>
      <c r="AK44" s="269">
        <v>2</v>
      </c>
      <c r="AL44" s="269">
        <v>2</v>
      </c>
      <c r="AM44" s="269">
        <v>2</v>
      </c>
      <c r="AN44" s="271">
        <f>SUM('tabulasi lengkap'!$W44:$AM44)</f>
        <v>35</v>
      </c>
      <c r="AO44" s="269">
        <v>2</v>
      </c>
      <c r="AP44" s="269">
        <v>3</v>
      </c>
      <c r="AQ44" s="269">
        <v>3</v>
      </c>
      <c r="AR44" s="269">
        <v>3</v>
      </c>
      <c r="AS44" s="269">
        <v>3</v>
      </c>
      <c r="AT44" s="269">
        <v>3</v>
      </c>
      <c r="AU44" s="269">
        <v>2</v>
      </c>
      <c r="AV44" s="269">
        <v>2</v>
      </c>
      <c r="AW44" s="269">
        <v>4</v>
      </c>
      <c r="AX44" s="270">
        <v>3</v>
      </c>
      <c r="AY44" s="270">
        <v>3</v>
      </c>
      <c r="AZ44" s="270">
        <v>3</v>
      </c>
      <c r="BA44" s="270">
        <v>2</v>
      </c>
      <c r="BB44" s="270">
        <v>3</v>
      </c>
      <c r="BC44" s="269">
        <v>2</v>
      </c>
      <c r="BD44" s="269">
        <v>3</v>
      </c>
      <c r="BE44" s="270">
        <v>2</v>
      </c>
      <c r="BF44" s="270">
        <v>4</v>
      </c>
      <c r="BG44" s="272">
        <f>SUM('tabulasi lengkap'!$AO44:$BF44)</f>
        <v>50</v>
      </c>
    </row>
    <row r="45" spans="1:59" ht="22.5" customHeight="1" x14ac:dyDescent="0.2">
      <c r="A45" s="267">
        <v>45970.326856203705</v>
      </c>
      <c r="B45" s="268" t="s">
        <v>8</v>
      </c>
      <c r="C45" s="268" t="s">
        <v>129</v>
      </c>
      <c r="D45" s="268" t="s">
        <v>10</v>
      </c>
      <c r="E45" s="268" t="s">
        <v>25</v>
      </c>
      <c r="F45" s="268" t="s">
        <v>12</v>
      </c>
      <c r="G45" s="268" t="s">
        <v>26</v>
      </c>
      <c r="H45" s="269">
        <v>1</v>
      </c>
      <c r="I45" s="269">
        <v>2</v>
      </c>
      <c r="J45" s="269">
        <v>2</v>
      </c>
      <c r="K45" s="269">
        <v>2</v>
      </c>
      <c r="L45" s="269">
        <v>2</v>
      </c>
      <c r="M45" s="269">
        <v>2</v>
      </c>
      <c r="N45" s="269">
        <v>1</v>
      </c>
      <c r="O45" s="269">
        <v>1</v>
      </c>
      <c r="P45" s="269">
        <v>2</v>
      </c>
      <c r="Q45" s="269">
        <v>1</v>
      </c>
      <c r="R45" s="269">
        <v>2</v>
      </c>
      <c r="S45" s="269">
        <v>2</v>
      </c>
      <c r="T45" s="269">
        <v>1</v>
      </c>
      <c r="U45" s="270">
        <v>1</v>
      </c>
      <c r="V45" s="271">
        <f>SUM('tabulasi lengkap'!$H45:$U45)</f>
        <v>22</v>
      </c>
      <c r="W45" s="269">
        <v>4</v>
      </c>
      <c r="X45" s="270">
        <v>3</v>
      </c>
      <c r="Y45" s="269">
        <v>3</v>
      </c>
      <c r="Z45" s="270">
        <v>4</v>
      </c>
      <c r="AA45" s="270">
        <v>3</v>
      </c>
      <c r="AB45" s="269">
        <v>4</v>
      </c>
      <c r="AC45" s="270">
        <v>4</v>
      </c>
      <c r="AD45" s="269">
        <v>4</v>
      </c>
      <c r="AE45" s="269">
        <v>4</v>
      </c>
      <c r="AF45" s="269">
        <v>3</v>
      </c>
      <c r="AG45" s="269">
        <v>4</v>
      </c>
      <c r="AH45" s="269">
        <v>4</v>
      </c>
      <c r="AI45" s="269">
        <v>3</v>
      </c>
      <c r="AJ45" s="269">
        <v>4</v>
      </c>
      <c r="AK45" s="269">
        <v>3</v>
      </c>
      <c r="AL45" s="269">
        <v>4</v>
      </c>
      <c r="AM45" s="269">
        <v>4</v>
      </c>
      <c r="AN45" s="271">
        <f>SUM('tabulasi lengkap'!$W45:$AM45)</f>
        <v>62</v>
      </c>
      <c r="AO45" s="269">
        <v>4</v>
      </c>
      <c r="AP45" s="269">
        <v>3</v>
      </c>
      <c r="AQ45" s="269">
        <v>4</v>
      </c>
      <c r="AR45" s="269">
        <v>4</v>
      </c>
      <c r="AS45" s="269">
        <v>3</v>
      </c>
      <c r="AT45" s="269">
        <v>4</v>
      </c>
      <c r="AU45" s="269">
        <v>4</v>
      </c>
      <c r="AV45" s="269">
        <v>3</v>
      </c>
      <c r="AW45" s="269">
        <v>4</v>
      </c>
      <c r="AX45" s="270">
        <v>4</v>
      </c>
      <c r="AY45" s="270">
        <v>3</v>
      </c>
      <c r="AZ45" s="270">
        <v>4</v>
      </c>
      <c r="BA45" s="270">
        <v>4</v>
      </c>
      <c r="BB45" s="270">
        <v>2</v>
      </c>
      <c r="BC45" s="269">
        <v>4</v>
      </c>
      <c r="BD45" s="269">
        <v>4</v>
      </c>
      <c r="BE45" s="270">
        <v>4</v>
      </c>
      <c r="BF45" s="270">
        <v>4</v>
      </c>
      <c r="BG45" s="272">
        <f>SUM('tabulasi lengkap'!$AO45:$BF45)</f>
        <v>66</v>
      </c>
    </row>
    <row r="46" spans="1:59" ht="22.5" customHeight="1" x14ac:dyDescent="0.2">
      <c r="A46" s="267">
        <v>45970.352023321757</v>
      </c>
      <c r="B46" s="268" t="s">
        <v>8</v>
      </c>
      <c r="C46" s="268" t="s">
        <v>131</v>
      </c>
      <c r="D46" s="268" t="s">
        <v>10</v>
      </c>
      <c r="E46" s="268" t="s">
        <v>132</v>
      </c>
      <c r="F46" s="268" t="s">
        <v>53</v>
      </c>
      <c r="G46" s="268" t="s">
        <v>13</v>
      </c>
      <c r="H46" s="269">
        <v>2</v>
      </c>
      <c r="I46" s="269">
        <v>2</v>
      </c>
      <c r="J46" s="269">
        <v>2</v>
      </c>
      <c r="K46" s="269">
        <v>2</v>
      </c>
      <c r="L46" s="269">
        <v>2</v>
      </c>
      <c r="M46" s="269">
        <v>2</v>
      </c>
      <c r="N46" s="269">
        <v>2</v>
      </c>
      <c r="O46" s="269">
        <v>2</v>
      </c>
      <c r="P46" s="269">
        <v>3</v>
      </c>
      <c r="Q46" s="269">
        <v>2</v>
      </c>
      <c r="R46" s="269">
        <v>2</v>
      </c>
      <c r="S46" s="269">
        <v>2</v>
      </c>
      <c r="T46" s="269">
        <v>2</v>
      </c>
      <c r="U46" s="270">
        <v>2</v>
      </c>
      <c r="V46" s="271">
        <f>SUM('tabulasi lengkap'!$H46:$U46)</f>
        <v>29</v>
      </c>
      <c r="W46" s="269">
        <v>4</v>
      </c>
      <c r="X46" s="270">
        <v>4</v>
      </c>
      <c r="Y46" s="269">
        <v>3</v>
      </c>
      <c r="Z46" s="270">
        <v>4</v>
      </c>
      <c r="AA46" s="270">
        <v>3</v>
      </c>
      <c r="AB46" s="269">
        <v>4</v>
      </c>
      <c r="AC46" s="270">
        <v>4</v>
      </c>
      <c r="AD46" s="269">
        <v>4</v>
      </c>
      <c r="AE46" s="269">
        <v>4</v>
      </c>
      <c r="AF46" s="269">
        <v>4</v>
      </c>
      <c r="AG46" s="269">
        <v>3</v>
      </c>
      <c r="AH46" s="269">
        <v>3</v>
      </c>
      <c r="AI46" s="269">
        <v>4</v>
      </c>
      <c r="AJ46" s="269">
        <v>3</v>
      </c>
      <c r="AK46" s="269">
        <v>4</v>
      </c>
      <c r="AL46" s="269">
        <v>4</v>
      </c>
      <c r="AM46" s="269">
        <v>4</v>
      </c>
      <c r="AN46" s="271">
        <f>SUM('tabulasi lengkap'!$W46:$AM46)</f>
        <v>63</v>
      </c>
      <c r="AO46" s="269">
        <v>2</v>
      </c>
      <c r="AP46" s="269">
        <v>2</v>
      </c>
      <c r="AQ46" s="269">
        <v>2</v>
      </c>
      <c r="AR46" s="269">
        <v>3</v>
      </c>
      <c r="AS46" s="269">
        <v>1</v>
      </c>
      <c r="AT46" s="269">
        <v>2</v>
      </c>
      <c r="AU46" s="269">
        <v>2</v>
      </c>
      <c r="AV46" s="269">
        <v>2</v>
      </c>
      <c r="AW46" s="269">
        <v>2</v>
      </c>
      <c r="AX46" s="270">
        <v>3</v>
      </c>
      <c r="AY46" s="270">
        <v>2</v>
      </c>
      <c r="AZ46" s="270">
        <v>3</v>
      </c>
      <c r="BA46" s="270">
        <v>2</v>
      </c>
      <c r="BB46" s="270">
        <v>3</v>
      </c>
      <c r="BC46" s="269">
        <v>2</v>
      </c>
      <c r="BD46" s="269">
        <v>2</v>
      </c>
      <c r="BE46" s="270">
        <v>3</v>
      </c>
      <c r="BF46" s="270">
        <v>2</v>
      </c>
      <c r="BG46" s="272">
        <f>SUM('tabulasi lengkap'!$AO46:$BF46)</f>
        <v>40</v>
      </c>
    </row>
    <row r="47" spans="1:59" ht="22.5" customHeight="1" x14ac:dyDescent="0.2">
      <c r="A47" s="267">
        <v>45970.352655416667</v>
      </c>
      <c r="B47" s="268" t="s">
        <v>8</v>
      </c>
      <c r="C47" s="268" t="s">
        <v>134</v>
      </c>
      <c r="D47" s="268" t="s">
        <v>24</v>
      </c>
      <c r="E47" s="268" t="s">
        <v>25</v>
      </c>
      <c r="F47" s="268" t="s">
        <v>12</v>
      </c>
      <c r="G47" s="268" t="s">
        <v>26</v>
      </c>
      <c r="H47" s="269">
        <v>1</v>
      </c>
      <c r="I47" s="269">
        <v>2</v>
      </c>
      <c r="J47" s="269">
        <v>2</v>
      </c>
      <c r="K47" s="269">
        <v>2</v>
      </c>
      <c r="L47" s="269">
        <v>2</v>
      </c>
      <c r="M47" s="269">
        <v>2</v>
      </c>
      <c r="N47" s="269">
        <v>1</v>
      </c>
      <c r="O47" s="269">
        <v>1</v>
      </c>
      <c r="P47" s="269">
        <v>2</v>
      </c>
      <c r="Q47" s="269">
        <v>2</v>
      </c>
      <c r="R47" s="269">
        <v>2</v>
      </c>
      <c r="S47" s="269">
        <v>2</v>
      </c>
      <c r="T47" s="269">
        <v>1</v>
      </c>
      <c r="U47" s="270">
        <v>1</v>
      </c>
      <c r="V47" s="271">
        <f>SUM('tabulasi lengkap'!$H47:$U47)</f>
        <v>23</v>
      </c>
      <c r="W47" s="269">
        <v>3</v>
      </c>
      <c r="X47" s="270">
        <v>3</v>
      </c>
      <c r="Y47" s="269">
        <v>3</v>
      </c>
      <c r="Z47" s="270">
        <v>3</v>
      </c>
      <c r="AA47" s="270">
        <v>4</v>
      </c>
      <c r="AB47" s="269">
        <v>4</v>
      </c>
      <c r="AC47" s="270">
        <v>3</v>
      </c>
      <c r="AD47" s="269">
        <v>4</v>
      </c>
      <c r="AE47" s="269">
        <v>4</v>
      </c>
      <c r="AF47" s="269">
        <v>4</v>
      </c>
      <c r="AG47" s="269">
        <v>4</v>
      </c>
      <c r="AH47" s="269">
        <v>4</v>
      </c>
      <c r="AI47" s="269">
        <v>3</v>
      </c>
      <c r="AJ47" s="269">
        <v>3</v>
      </c>
      <c r="AK47" s="269">
        <v>4</v>
      </c>
      <c r="AL47" s="269">
        <v>3</v>
      </c>
      <c r="AM47" s="269">
        <v>3</v>
      </c>
      <c r="AN47" s="271">
        <f>SUM('tabulasi lengkap'!$W47:$AM47)</f>
        <v>59</v>
      </c>
      <c r="AO47" s="269">
        <v>3</v>
      </c>
      <c r="AP47" s="269">
        <v>4</v>
      </c>
      <c r="AQ47" s="269">
        <v>4</v>
      </c>
      <c r="AR47" s="269">
        <v>3</v>
      </c>
      <c r="AS47" s="269">
        <v>4</v>
      </c>
      <c r="AT47" s="269">
        <v>3</v>
      </c>
      <c r="AU47" s="269">
        <v>3</v>
      </c>
      <c r="AV47" s="269">
        <v>3</v>
      </c>
      <c r="AW47" s="269">
        <v>3</v>
      </c>
      <c r="AX47" s="270">
        <v>3</v>
      </c>
      <c r="AY47" s="270">
        <v>3</v>
      </c>
      <c r="AZ47" s="270">
        <v>3</v>
      </c>
      <c r="BA47" s="270">
        <v>3</v>
      </c>
      <c r="BB47" s="270">
        <v>3</v>
      </c>
      <c r="BC47" s="269">
        <v>3</v>
      </c>
      <c r="BD47" s="269">
        <v>3</v>
      </c>
      <c r="BE47" s="270">
        <v>3</v>
      </c>
      <c r="BF47" s="270">
        <v>2</v>
      </c>
      <c r="BG47" s="272">
        <f>SUM('tabulasi lengkap'!$AO47:$BF47)</f>
        <v>56</v>
      </c>
    </row>
    <row r="48" spans="1:59" ht="22.5" customHeight="1" x14ac:dyDescent="0.2">
      <c r="A48" s="267">
        <v>45970.353249560183</v>
      </c>
      <c r="B48" s="268" t="s">
        <v>8</v>
      </c>
      <c r="C48" s="268" t="s">
        <v>136</v>
      </c>
      <c r="D48" s="268" t="s">
        <v>24</v>
      </c>
      <c r="E48" s="268" t="s">
        <v>132</v>
      </c>
      <c r="F48" s="268" t="s">
        <v>53</v>
      </c>
      <c r="G48" s="268" t="s">
        <v>21</v>
      </c>
      <c r="H48" s="269">
        <v>2</v>
      </c>
      <c r="I48" s="269">
        <v>3</v>
      </c>
      <c r="J48" s="269">
        <v>3</v>
      </c>
      <c r="K48" s="269">
        <v>3</v>
      </c>
      <c r="L48" s="269">
        <v>3</v>
      </c>
      <c r="M48" s="269">
        <v>2</v>
      </c>
      <c r="N48" s="269">
        <v>2</v>
      </c>
      <c r="O48" s="269">
        <v>2</v>
      </c>
      <c r="P48" s="269">
        <v>3</v>
      </c>
      <c r="Q48" s="269">
        <v>2</v>
      </c>
      <c r="R48" s="269">
        <v>3</v>
      </c>
      <c r="S48" s="269">
        <v>3</v>
      </c>
      <c r="T48" s="269">
        <v>2</v>
      </c>
      <c r="U48" s="270">
        <v>2</v>
      </c>
      <c r="V48" s="271">
        <f>SUM('tabulasi lengkap'!$H48:$U48)</f>
        <v>35</v>
      </c>
      <c r="W48" s="269">
        <v>2</v>
      </c>
      <c r="X48" s="270">
        <v>1</v>
      </c>
      <c r="Y48" s="269">
        <v>3</v>
      </c>
      <c r="Z48" s="270">
        <v>3</v>
      </c>
      <c r="AA48" s="270">
        <v>3</v>
      </c>
      <c r="AB48" s="269">
        <v>1</v>
      </c>
      <c r="AC48" s="270">
        <v>2</v>
      </c>
      <c r="AD48" s="269">
        <v>3</v>
      </c>
      <c r="AE48" s="269">
        <v>2</v>
      </c>
      <c r="AF48" s="269">
        <v>2</v>
      </c>
      <c r="AG48" s="269">
        <v>2</v>
      </c>
      <c r="AH48" s="269">
        <v>2</v>
      </c>
      <c r="AI48" s="269">
        <v>3</v>
      </c>
      <c r="AJ48" s="269">
        <v>3</v>
      </c>
      <c r="AK48" s="269">
        <v>3</v>
      </c>
      <c r="AL48" s="269">
        <v>2</v>
      </c>
      <c r="AM48" s="269">
        <v>2</v>
      </c>
      <c r="AN48" s="271">
        <f>SUM('tabulasi lengkap'!$W48:$AM48)</f>
        <v>39</v>
      </c>
      <c r="AO48" s="269">
        <v>2</v>
      </c>
      <c r="AP48" s="269">
        <v>4</v>
      </c>
      <c r="AQ48" s="269">
        <v>3</v>
      </c>
      <c r="AR48" s="269">
        <v>2</v>
      </c>
      <c r="AS48" s="269">
        <v>2</v>
      </c>
      <c r="AT48" s="269">
        <v>2</v>
      </c>
      <c r="AU48" s="269">
        <v>2</v>
      </c>
      <c r="AV48" s="269">
        <v>4</v>
      </c>
      <c r="AW48" s="269">
        <v>3</v>
      </c>
      <c r="AX48" s="270">
        <v>3</v>
      </c>
      <c r="AY48" s="270">
        <v>3</v>
      </c>
      <c r="AZ48" s="270">
        <v>2</v>
      </c>
      <c r="BA48" s="270">
        <v>3</v>
      </c>
      <c r="BB48" s="270">
        <v>2</v>
      </c>
      <c r="BC48" s="269">
        <v>3</v>
      </c>
      <c r="BD48" s="269">
        <v>3</v>
      </c>
      <c r="BE48" s="270">
        <v>3</v>
      </c>
      <c r="BF48" s="270">
        <v>3</v>
      </c>
      <c r="BG48" s="272">
        <f>SUM('tabulasi lengkap'!$AO48:$BF48)</f>
        <v>49</v>
      </c>
    </row>
    <row r="49" spans="1:59" ht="22.5" customHeight="1" x14ac:dyDescent="0.2">
      <c r="A49" s="267">
        <v>45970.356420532407</v>
      </c>
      <c r="B49" s="268" t="s">
        <v>8</v>
      </c>
      <c r="C49" s="268" t="s">
        <v>138</v>
      </c>
      <c r="D49" s="268" t="s">
        <v>10</v>
      </c>
      <c r="E49" s="268" t="s">
        <v>139</v>
      </c>
      <c r="F49" s="268" t="s">
        <v>61</v>
      </c>
      <c r="G49" s="268" t="s">
        <v>21</v>
      </c>
      <c r="H49" s="269">
        <v>2</v>
      </c>
      <c r="I49" s="269">
        <v>2</v>
      </c>
      <c r="J49" s="269">
        <v>2</v>
      </c>
      <c r="K49" s="269">
        <v>2</v>
      </c>
      <c r="L49" s="269">
        <v>2</v>
      </c>
      <c r="M49" s="269">
        <v>2</v>
      </c>
      <c r="N49" s="269">
        <v>1</v>
      </c>
      <c r="O49" s="269">
        <v>2</v>
      </c>
      <c r="P49" s="269">
        <v>2</v>
      </c>
      <c r="Q49" s="269">
        <v>2</v>
      </c>
      <c r="R49" s="269">
        <v>2</v>
      </c>
      <c r="S49" s="269">
        <v>2</v>
      </c>
      <c r="T49" s="269">
        <v>1</v>
      </c>
      <c r="U49" s="270">
        <v>1</v>
      </c>
      <c r="V49" s="271">
        <f>SUM('tabulasi lengkap'!$H49:$U49)</f>
        <v>25</v>
      </c>
      <c r="W49" s="269">
        <v>3</v>
      </c>
      <c r="X49" s="270">
        <v>4</v>
      </c>
      <c r="Y49" s="269">
        <v>4</v>
      </c>
      <c r="Z49" s="270">
        <v>4</v>
      </c>
      <c r="AA49" s="270">
        <v>4</v>
      </c>
      <c r="AB49" s="269">
        <v>4</v>
      </c>
      <c r="AC49" s="270">
        <v>3</v>
      </c>
      <c r="AD49" s="269">
        <v>3</v>
      </c>
      <c r="AE49" s="269">
        <v>4</v>
      </c>
      <c r="AF49" s="269">
        <v>3</v>
      </c>
      <c r="AG49" s="269">
        <v>3</v>
      </c>
      <c r="AH49" s="269">
        <v>4</v>
      </c>
      <c r="AI49" s="269">
        <v>4</v>
      </c>
      <c r="AJ49" s="269">
        <v>3</v>
      </c>
      <c r="AK49" s="269">
        <v>4</v>
      </c>
      <c r="AL49" s="269">
        <v>3</v>
      </c>
      <c r="AM49" s="269">
        <v>4</v>
      </c>
      <c r="AN49" s="271">
        <f>SUM('tabulasi lengkap'!$W49:$AM49)</f>
        <v>61</v>
      </c>
      <c r="AO49" s="269">
        <v>3</v>
      </c>
      <c r="AP49" s="269">
        <v>3</v>
      </c>
      <c r="AQ49" s="269">
        <v>3</v>
      </c>
      <c r="AR49" s="269">
        <v>3</v>
      </c>
      <c r="AS49" s="269">
        <v>4</v>
      </c>
      <c r="AT49" s="269">
        <v>3</v>
      </c>
      <c r="AU49" s="269">
        <v>3</v>
      </c>
      <c r="AV49" s="269">
        <v>3</v>
      </c>
      <c r="AW49" s="269">
        <v>3</v>
      </c>
      <c r="AX49" s="270">
        <v>4</v>
      </c>
      <c r="AY49" s="270">
        <v>3</v>
      </c>
      <c r="AZ49" s="270">
        <v>2</v>
      </c>
      <c r="BA49" s="270">
        <v>3</v>
      </c>
      <c r="BB49" s="270">
        <v>4</v>
      </c>
      <c r="BC49" s="269">
        <v>4</v>
      </c>
      <c r="BD49" s="269">
        <v>3</v>
      </c>
      <c r="BE49" s="270">
        <v>3</v>
      </c>
      <c r="BF49" s="270">
        <v>3</v>
      </c>
      <c r="BG49" s="272">
        <f>SUM('tabulasi lengkap'!$AO49:$BF49)</f>
        <v>57</v>
      </c>
    </row>
    <row r="50" spans="1:59" ht="22.5" customHeight="1" x14ac:dyDescent="0.2">
      <c r="A50" s="267">
        <v>45970.365680937495</v>
      </c>
      <c r="B50" s="268" t="s">
        <v>8</v>
      </c>
      <c r="C50" s="268" t="s">
        <v>141</v>
      </c>
      <c r="D50" s="268" t="s">
        <v>24</v>
      </c>
      <c r="E50" s="268" t="s">
        <v>142</v>
      </c>
      <c r="F50" s="268" t="s">
        <v>64</v>
      </c>
      <c r="G50" s="268" t="s">
        <v>26</v>
      </c>
      <c r="H50" s="269">
        <v>2</v>
      </c>
      <c r="I50" s="269">
        <v>3</v>
      </c>
      <c r="J50" s="269">
        <v>3</v>
      </c>
      <c r="K50" s="269">
        <v>2</v>
      </c>
      <c r="L50" s="269">
        <v>2</v>
      </c>
      <c r="M50" s="269">
        <v>2</v>
      </c>
      <c r="N50" s="269">
        <v>2</v>
      </c>
      <c r="O50" s="269">
        <v>2</v>
      </c>
      <c r="P50" s="269">
        <v>3</v>
      </c>
      <c r="Q50" s="269">
        <v>2</v>
      </c>
      <c r="R50" s="269">
        <v>3</v>
      </c>
      <c r="S50" s="269">
        <v>3</v>
      </c>
      <c r="T50" s="269">
        <v>2</v>
      </c>
      <c r="U50" s="270">
        <v>2</v>
      </c>
      <c r="V50" s="271">
        <f>SUM('tabulasi lengkap'!$H50:$U50)</f>
        <v>33</v>
      </c>
      <c r="W50" s="269">
        <v>3</v>
      </c>
      <c r="X50" s="270">
        <v>3</v>
      </c>
      <c r="Y50" s="269">
        <v>2</v>
      </c>
      <c r="Z50" s="270">
        <v>4</v>
      </c>
      <c r="AA50" s="270">
        <v>3</v>
      </c>
      <c r="AB50" s="269">
        <v>4</v>
      </c>
      <c r="AC50" s="270">
        <v>4</v>
      </c>
      <c r="AD50" s="269">
        <v>3</v>
      </c>
      <c r="AE50" s="269">
        <v>2</v>
      </c>
      <c r="AF50" s="269">
        <v>3</v>
      </c>
      <c r="AG50" s="269">
        <v>3</v>
      </c>
      <c r="AH50" s="269">
        <v>2</v>
      </c>
      <c r="AI50" s="269">
        <v>4</v>
      </c>
      <c r="AJ50" s="269">
        <v>3</v>
      </c>
      <c r="AK50" s="269">
        <v>4</v>
      </c>
      <c r="AL50" s="269">
        <v>3</v>
      </c>
      <c r="AM50" s="269">
        <v>3</v>
      </c>
      <c r="AN50" s="271">
        <f>SUM('tabulasi lengkap'!$W50:$AM50)</f>
        <v>53</v>
      </c>
      <c r="AO50" s="269">
        <v>2</v>
      </c>
      <c r="AP50" s="269">
        <v>3</v>
      </c>
      <c r="AQ50" s="269">
        <v>2</v>
      </c>
      <c r="AR50" s="269">
        <v>2</v>
      </c>
      <c r="AS50" s="269">
        <v>2</v>
      </c>
      <c r="AT50" s="269">
        <v>2</v>
      </c>
      <c r="AU50" s="269">
        <v>2</v>
      </c>
      <c r="AV50" s="269">
        <v>2</v>
      </c>
      <c r="AW50" s="269">
        <v>2</v>
      </c>
      <c r="AX50" s="270">
        <v>2</v>
      </c>
      <c r="AY50" s="270">
        <v>2</v>
      </c>
      <c r="AZ50" s="270">
        <v>3</v>
      </c>
      <c r="BA50" s="270">
        <v>3</v>
      </c>
      <c r="BB50" s="270">
        <v>3</v>
      </c>
      <c r="BC50" s="269">
        <v>3</v>
      </c>
      <c r="BD50" s="269">
        <v>2</v>
      </c>
      <c r="BE50" s="270">
        <v>3</v>
      </c>
      <c r="BF50" s="270">
        <v>3</v>
      </c>
      <c r="BG50" s="272">
        <f>SUM('tabulasi lengkap'!$AO50:$BF50)</f>
        <v>43</v>
      </c>
    </row>
    <row r="51" spans="1:59" ht="22.5" customHeight="1" x14ac:dyDescent="0.2">
      <c r="A51" s="267">
        <v>45970.370358402783</v>
      </c>
      <c r="B51" s="268" t="s">
        <v>8</v>
      </c>
      <c r="C51" s="268" t="s">
        <v>144</v>
      </c>
      <c r="D51" s="268" t="s">
        <v>10</v>
      </c>
      <c r="E51" s="268" t="s">
        <v>145</v>
      </c>
      <c r="F51" s="268" t="s">
        <v>61</v>
      </c>
      <c r="G51" s="268" t="s">
        <v>26</v>
      </c>
      <c r="H51" s="269">
        <v>1</v>
      </c>
      <c r="I51" s="269">
        <v>1</v>
      </c>
      <c r="J51" s="269">
        <v>1</v>
      </c>
      <c r="K51" s="269">
        <v>1</v>
      </c>
      <c r="L51" s="269">
        <v>1</v>
      </c>
      <c r="M51" s="269">
        <v>1</v>
      </c>
      <c r="N51" s="269">
        <v>1</v>
      </c>
      <c r="O51" s="269">
        <v>1</v>
      </c>
      <c r="P51" s="269">
        <v>2</v>
      </c>
      <c r="Q51" s="269">
        <v>1</v>
      </c>
      <c r="R51" s="269">
        <v>1</v>
      </c>
      <c r="S51" s="269">
        <v>1</v>
      </c>
      <c r="T51" s="269">
        <v>1</v>
      </c>
      <c r="U51" s="270">
        <v>1</v>
      </c>
      <c r="V51" s="271">
        <f>SUM('tabulasi lengkap'!$H51:$U51)</f>
        <v>15</v>
      </c>
      <c r="W51" s="269">
        <v>4</v>
      </c>
      <c r="X51" s="270">
        <v>4</v>
      </c>
      <c r="Y51" s="269">
        <v>4</v>
      </c>
      <c r="Z51" s="270">
        <v>4</v>
      </c>
      <c r="AA51" s="270">
        <v>3</v>
      </c>
      <c r="AB51" s="269">
        <v>3</v>
      </c>
      <c r="AC51" s="270">
        <v>4</v>
      </c>
      <c r="AD51" s="269">
        <v>4</v>
      </c>
      <c r="AE51" s="269">
        <v>4</v>
      </c>
      <c r="AF51" s="269">
        <v>3</v>
      </c>
      <c r="AG51" s="269">
        <v>4</v>
      </c>
      <c r="AH51" s="269">
        <v>4</v>
      </c>
      <c r="AI51" s="269">
        <v>4</v>
      </c>
      <c r="AJ51" s="269">
        <v>3</v>
      </c>
      <c r="AK51" s="269">
        <v>4</v>
      </c>
      <c r="AL51" s="269">
        <v>4</v>
      </c>
      <c r="AM51" s="269">
        <v>3</v>
      </c>
      <c r="AN51" s="271">
        <f>SUM('tabulasi lengkap'!$W51:$AM51)</f>
        <v>63</v>
      </c>
      <c r="AO51" s="269">
        <v>4</v>
      </c>
      <c r="AP51" s="269">
        <v>4</v>
      </c>
      <c r="AQ51" s="269">
        <v>4</v>
      </c>
      <c r="AR51" s="269">
        <v>3</v>
      </c>
      <c r="AS51" s="269">
        <v>3</v>
      </c>
      <c r="AT51" s="269">
        <v>4</v>
      </c>
      <c r="AU51" s="269">
        <v>4</v>
      </c>
      <c r="AV51" s="269">
        <v>4</v>
      </c>
      <c r="AW51" s="269">
        <v>3</v>
      </c>
      <c r="AX51" s="270">
        <v>4</v>
      </c>
      <c r="AY51" s="270">
        <v>4</v>
      </c>
      <c r="AZ51" s="270">
        <v>4</v>
      </c>
      <c r="BA51" s="270">
        <v>4</v>
      </c>
      <c r="BB51" s="270">
        <v>4</v>
      </c>
      <c r="BC51" s="269">
        <v>4</v>
      </c>
      <c r="BD51" s="269">
        <v>4</v>
      </c>
      <c r="BE51" s="270">
        <v>4</v>
      </c>
      <c r="BF51" s="270">
        <v>3</v>
      </c>
      <c r="BG51" s="272">
        <f>SUM('tabulasi lengkap'!$AO51:$BF51)</f>
        <v>68</v>
      </c>
    </row>
    <row r="52" spans="1:59" ht="22.5" customHeight="1" x14ac:dyDescent="0.2">
      <c r="A52" s="267">
        <v>45970.373020219908</v>
      </c>
      <c r="B52" s="268" t="s">
        <v>8</v>
      </c>
      <c r="C52" s="268" t="s">
        <v>147</v>
      </c>
      <c r="D52" s="268" t="s">
        <v>10</v>
      </c>
      <c r="E52" s="268" t="s">
        <v>148</v>
      </c>
      <c r="F52" s="268" t="s">
        <v>64</v>
      </c>
      <c r="G52" s="268" t="s">
        <v>21</v>
      </c>
      <c r="H52" s="269">
        <v>2</v>
      </c>
      <c r="I52" s="269">
        <v>2</v>
      </c>
      <c r="J52" s="269">
        <v>2</v>
      </c>
      <c r="K52" s="269">
        <v>2</v>
      </c>
      <c r="L52" s="269">
        <v>2</v>
      </c>
      <c r="M52" s="269">
        <v>2</v>
      </c>
      <c r="N52" s="269">
        <v>2</v>
      </c>
      <c r="O52" s="269">
        <v>2</v>
      </c>
      <c r="P52" s="269">
        <v>2</v>
      </c>
      <c r="Q52" s="269">
        <v>2</v>
      </c>
      <c r="R52" s="269">
        <v>2</v>
      </c>
      <c r="S52" s="269">
        <v>2</v>
      </c>
      <c r="T52" s="269">
        <v>1</v>
      </c>
      <c r="U52" s="270">
        <v>2</v>
      </c>
      <c r="V52" s="271">
        <f>SUM('tabulasi lengkap'!$H52:$U52)</f>
        <v>27</v>
      </c>
      <c r="W52" s="269">
        <v>4</v>
      </c>
      <c r="X52" s="270">
        <v>4</v>
      </c>
      <c r="Y52" s="269">
        <v>4</v>
      </c>
      <c r="Z52" s="270">
        <v>4</v>
      </c>
      <c r="AA52" s="270">
        <v>4</v>
      </c>
      <c r="AB52" s="269">
        <v>4</v>
      </c>
      <c r="AC52" s="270">
        <v>4</v>
      </c>
      <c r="AD52" s="269">
        <v>3</v>
      </c>
      <c r="AE52" s="269">
        <v>2</v>
      </c>
      <c r="AF52" s="269">
        <v>3</v>
      </c>
      <c r="AG52" s="269">
        <v>4</v>
      </c>
      <c r="AH52" s="269">
        <v>4</v>
      </c>
      <c r="AI52" s="269">
        <v>4</v>
      </c>
      <c r="AJ52" s="269">
        <v>4</v>
      </c>
      <c r="AK52" s="269">
        <v>4</v>
      </c>
      <c r="AL52" s="269">
        <v>4</v>
      </c>
      <c r="AM52" s="269">
        <v>3</v>
      </c>
      <c r="AN52" s="271">
        <f>SUM('tabulasi lengkap'!$W52:$AM52)</f>
        <v>63</v>
      </c>
      <c r="AO52" s="269">
        <v>2</v>
      </c>
      <c r="AP52" s="269">
        <v>3</v>
      </c>
      <c r="AQ52" s="269">
        <v>3</v>
      </c>
      <c r="AR52" s="269">
        <v>2</v>
      </c>
      <c r="AS52" s="269">
        <v>3</v>
      </c>
      <c r="AT52" s="269">
        <v>2</v>
      </c>
      <c r="AU52" s="269">
        <v>3</v>
      </c>
      <c r="AV52" s="269">
        <v>2</v>
      </c>
      <c r="AW52" s="269">
        <v>2</v>
      </c>
      <c r="AX52" s="270">
        <v>3</v>
      </c>
      <c r="AY52" s="270">
        <v>2</v>
      </c>
      <c r="AZ52" s="270">
        <v>3</v>
      </c>
      <c r="BA52" s="270">
        <v>3</v>
      </c>
      <c r="BB52" s="270">
        <v>2</v>
      </c>
      <c r="BC52" s="269">
        <v>2</v>
      </c>
      <c r="BD52" s="269">
        <v>1</v>
      </c>
      <c r="BE52" s="270">
        <v>3</v>
      </c>
      <c r="BF52" s="270">
        <v>2</v>
      </c>
      <c r="BG52" s="272">
        <f>SUM('tabulasi lengkap'!$AO52:$BF52)</f>
        <v>43</v>
      </c>
    </row>
    <row r="53" spans="1:59" ht="22.5" customHeight="1" x14ac:dyDescent="0.2">
      <c r="A53" s="267">
        <v>45970.379844432871</v>
      </c>
      <c r="B53" s="268" t="s">
        <v>8</v>
      </c>
      <c r="C53" s="268" t="s">
        <v>150</v>
      </c>
      <c r="D53" s="268" t="s">
        <v>10</v>
      </c>
      <c r="E53" s="268" t="s">
        <v>148</v>
      </c>
      <c r="F53" s="268" t="s">
        <v>64</v>
      </c>
      <c r="G53" s="268" t="s">
        <v>21</v>
      </c>
      <c r="H53" s="269">
        <v>2</v>
      </c>
      <c r="I53" s="269">
        <v>3</v>
      </c>
      <c r="J53" s="269">
        <v>3</v>
      </c>
      <c r="K53" s="269">
        <v>2</v>
      </c>
      <c r="L53" s="269">
        <v>3</v>
      </c>
      <c r="M53" s="269">
        <v>2</v>
      </c>
      <c r="N53" s="269">
        <v>2</v>
      </c>
      <c r="O53" s="269">
        <v>2</v>
      </c>
      <c r="P53" s="269">
        <v>3</v>
      </c>
      <c r="Q53" s="269">
        <v>2</v>
      </c>
      <c r="R53" s="269">
        <v>3</v>
      </c>
      <c r="S53" s="269">
        <v>3</v>
      </c>
      <c r="T53" s="269">
        <v>2</v>
      </c>
      <c r="U53" s="270">
        <v>2</v>
      </c>
      <c r="V53" s="271">
        <f>SUM('tabulasi lengkap'!$H53:$U53)</f>
        <v>34</v>
      </c>
      <c r="W53" s="269">
        <v>3</v>
      </c>
      <c r="X53" s="270">
        <v>2</v>
      </c>
      <c r="Y53" s="269">
        <v>2</v>
      </c>
      <c r="Z53" s="270">
        <v>3</v>
      </c>
      <c r="AA53" s="270">
        <v>2</v>
      </c>
      <c r="AB53" s="269">
        <v>3</v>
      </c>
      <c r="AC53" s="270">
        <v>3</v>
      </c>
      <c r="AD53" s="269">
        <v>3</v>
      </c>
      <c r="AE53" s="269">
        <v>3</v>
      </c>
      <c r="AF53" s="269">
        <v>3</v>
      </c>
      <c r="AG53" s="269">
        <v>2</v>
      </c>
      <c r="AH53" s="269">
        <v>3</v>
      </c>
      <c r="AI53" s="269">
        <v>2</v>
      </c>
      <c r="AJ53" s="269">
        <v>3</v>
      </c>
      <c r="AK53" s="269">
        <v>3</v>
      </c>
      <c r="AL53" s="269">
        <v>2</v>
      </c>
      <c r="AM53" s="269">
        <v>3</v>
      </c>
      <c r="AN53" s="271">
        <f>SUM('tabulasi lengkap'!$W53:$AM53)</f>
        <v>45</v>
      </c>
      <c r="AO53" s="269">
        <v>3</v>
      </c>
      <c r="AP53" s="269">
        <v>3</v>
      </c>
      <c r="AQ53" s="269">
        <v>3</v>
      </c>
      <c r="AR53" s="269">
        <v>3</v>
      </c>
      <c r="AS53" s="269">
        <v>2</v>
      </c>
      <c r="AT53" s="269">
        <v>3</v>
      </c>
      <c r="AU53" s="269">
        <v>3</v>
      </c>
      <c r="AV53" s="269">
        <v>3</v>
      </c>
      <c r="AW53" s="269">
        <v>3</v>
      </c>
      <c r="AX53" s="270">
        <v>3</v>
      </c>
      <c r="AY53" s="270">
        <v>4</v>
      </c>
      <c r="AZ53" s="270">
        <v>4</v>
      </c>
      <c r="BA53" s="270">
        <v>2</v>
      </c>
      <c r="BB53" s="270">
        <v>3</v>
      </c>
      <c r="BC53" s="269">
        <v>3</v>
      </c>
      <c r="BD53" s="269">
        <v>3</v>
      </c>
      <c r="BE53" s="270">
        <v>3</v>
      </c>
      <c r="BF53" s="270">
        <v>3</v>
      </c>
      <c r="BG53" s="272">
        <f>SUM('tabulasi lengkap'!$AO53:$BF53)</f>
        <v>54</v>
      </c>
    </row>
    <row r="54" spans="1:59" ht="22.5" customHeight="1" x14ac:dyDescent="0.2">
      <c r="A54" s="267">
        <v>45970.383697974539</v>
      </c>
      <c r="B54" s="268" t="s">
        <v>8</v>
      </c>
      <c r="C54" s="268" t="s">
        <v>152</v>
      </c>
      <c r="D54" s="268" t="s">
        <v>24</v>
      </c>
      <c r="E54" s="268" t="s">
        <v>25</v>
      </c>
      <c r="F54" s="268" t="s">
        <v>64</v>
      </c>
      <c r="G54" s="268" t="s">
        <v>26</v>
      </c>
      <c r="H54" s="269">
        <v>2</v>
      </c>
      <c r="I54" s="269">
        <v>2</v>
      </c>
      <c r="J54" s="269">
        <v>3</v>
      </c>
      <c r="K54" s="269">
        <v>2</v>
      </c>
      <c r="L54" s="269">
        <v>2</v>
      </c>
      <c r="M54" s="269">
        <v>2</v>
      </c>
      <c r="N54" s="269">
        <v>2</v>
      </c>
      <c r="O54" s="269">
        <v>2</v>
      </c>
      <c r="P54" s="269">
        <v>3</v>
      </c>
      <c r="Q54" s="269">
        <v>2</v>
      </c>
      <c r="R54" s="269">
        <v>3</v>
      </c>
      <c r="S54" s="269">
        <v>3</v>
      </c>
      <c r="T54" s="269">
        <v>2</v>
      </c>
      <c r="U54" s="270">
        <v>2</v>
      </c>
      <c r="V54" s="271">
        <f>SUM('tabulasi lengkap'!$H54:$U54)</f>
        <v>32</v>
      </c>
      <c r="W54" s="269">
        <v>3</v>
      </c>
      <c r="X54" s="270">
        <v>3</v>
      </c>
      <c r="Y54" s="269">
        <v>4</v>
      </c>
      <c r="Z54" s="270">
        <v>4</v>
      </c>
      <c r="AA54" s="270">
        <v>3</v>
      </c>
      <c r="AB54" s="269">
        <v>4</v>
      </c>
      <c r="AC54" s="270">
        <v>4</v>
      </c>
      <c r="AD54" s="269">
        <v>4</v>
      </c>
      <c r="AE54" s="269">
        <v>4</v>
      </c>
      <c r="AF54" s="269">
        <v>3</v>
      </c>
      <c r="AG54" s="269">
        <v>4</v>
      </c>
      <c r="AH54" s="269">
        <v>4</v>
      </c>
      <c r="AI54" s="269">
        <v>3</v>
      </c>
      <c r="AJ54" s="269">
        <v>3</v>
      </c>
      <c r="AK54" s="269">
        <v>4</v>
      </c>
      <c r="AL54" s="269">
        <v>3</v>
      </c>
      <c r="AM54" s="269">
        <v>4</v>
      </c>
      <c r="AN54" s="271">
        <f>SUM('tabulasi lengkap'!$W54:$AM54)</f>
        <v>61</v>
      </c>
      <c r="AO54" s="269">
        <v>3</v>
      </c>
      <c r="AP54" s="269">
        <v>2</v>
      </c>
      <c r="AQ54" s="269">
        <v>2</v>
      </c>
      <c r="AR54" s="269">
        <v>2</v>
      </c>
      <c r="AS54" s="269">
        <v>1</v>
      </c>
      <c r="AT54" s="269">
        <v>2</v>
      </c>
      <c r="AU54" s="269">
        <v>2</v>
      </c>
      <c r="AV54" s="269">
        <v>2</v>
      </c>
      <c r="AW54" s="269">
        <v>2</v>
      </c>
      <c r="AX54" s="270">
        <v>2</v>
      </c>
      <c r="AY54" s="270">
        <v>3</v>
      </c>
      <c r="AZ54" s="270">
        <v>2</v>
      </c>
      <c r="BA54" s="270">
        <v>2</v>
      </c>
      <c r="BB54" s="270">
        <v>2</v>
      </c>
      <c r="BC54" s="269">
        <v>2</v>
      </c>
      <c r="BD54" s="269">
        <v>2</v>
      </c>
      <c r="BE54" s="270">
        <v>3</v>
      </c>
      <c r="BF54" s="270">
        <v>2</v>
      </c>
      <c r="BG54" s="272">
        <f>SUM('tabulasi lengkap'!$AO54:$BF54)</f>
        <v>38</v>
      </c>
    </row>
    <row r="55" spans="1:59" ht="22.5" customHeight="1" x14ac:dyDescent="0.2">
      <c r="A55" s="267">
        <v>45970.3854999537</v>
      </c>
      <c r="B55" s="268" t="s">
        <v>8</v>
      </c>
      <c r="C55" s="268" t="s">
        <v>154</v>
      </c>
      <c r="D55" s="268" t="s">
        <v>10</v>
      </c>
      <c r="E55" s="268" t="s">
        <v>25</v>
      </c>
      <c r="F55" s="268" t="s">
        <v>64</v>
      </c>
      <c r="G55" s="268" t="s">
        <v>26</v>
      </c>
      <c r="H55" s="269">
        <v>2</v>
      </c>
      <c r="I55" s="269">
        <v>2</v>
      </c>
      <c r="J55" s="269">
        <v>2</v>
      </c>
      <c r="K55" s="269">
        <v>2</v>
      </c>
      <c r="L55" s="269">
        <v>2</v>
      </c>
      <c r="M55" s="269">
        <v>2</v>
      </c>
      <c r="N55" s="269">
        <v>2</v>
      </c>
      <c r="O55" s="269">
        <v>2</v>
      </c>
      <c r="P55" s="269">
        <v>1</v>
      </c>
      <c r="Q55" s="269">
        <v>2</v>
      </c>
      <c r="R55" s="269">
        <v>2</v>
      </c>
      <c r="S55" s="269">
        <v>2</v>
      </c>
      <c r="T55" s="269">
        <v>1</v>
      </c>
      <c r="U55" s="270">
        <v>2</v>
      </c>
      <c r="V55" s="271">
        <f>SUM('tabulasi lengkap'!$H55:$U55)</f>
        <v>26</v>
      </c>
      <c r="W55" s="269">
        <v>2</v>
      </c>
      <c r="X55" s="270">
        <v>2</v>
      </c>
      <c r="Y55" s="269">
        <v>2</v>
      </c>
      <c r="Z55" s="270">
        <v>2</v>
      </c>
      <c r="AA55" s="270">
        <v>2</v>
      </c>
      <c r="AB55" s="269">
        <v>2</v>
      </c>
      <c r="AC55" s="270">
        <v>2</v>
      </c>
      <c r="AD55" s="269">
        <v>2</v>
      </c>
      <c r="AE55" s="269">
        <v>2</v>
      </c>
      <c r="AF55" s="269">
        <v>2</v>
      </c>
      <c r="AG55" s="269">
        <v>2</v>
      </c>
      <c r="AH55" s="269">
        <v>1</v>
      </c>
      <c r="AI55" s="269">
        <v>2</v>
      </c>
      <c r="AJ55" s="269">
        <v>2</v>
      </c>
      <c r="AK55" s="269">
        <v>2</v>
      </c>
      <c r="AL55" s="269">
        <v>2</v>
      </c>
      <c r="AM55" s="269">
        <v>2</v>
      </c>
      <c r="AN55" s="271">
        <f>SUM('tabulasi lengkap'!$W55:$AM55)</f>
        <v>33</v>
      </c>
      <c r="AO55" s="269">
        <v>3</v>
      </c>
      <c r="AP55" s="269">
        <v>3</v>
      </c>
      <c r="AQ55" s="269">
        <v>4</v>
      </c>
      <c r="AR55" s="269">
        <v>4</v>
      </c>
      <c r="AS55" s="269">
        <v>4</v>
      </c>
      <c r="AT55" s="269">
        <v>4</v>
      </c>
      <c r="AU55" s="269">
        <v>4</v>
      </c>
      <c r="AV55" s="269">
        <v>4</v>
      </c>
      <c r="AW55" s="269">
        <v>4</v>
      </c>
      <c r="AX55" s="270">
        <v>3</v>
      </c>
      <c r="AY55" s="270">
        <v>4</v>
      </c>
      <c r="AZ55" s="270">
        <v>4</v>
      </c>
      <c r="BA55" s="270">
        <v>4</v>
      </c>
      <c r="BB55" s="270">
        <v>4</v>
      </c>
      <c r="BC55" s="269">
        <v>3</v>
      </c>
      <c r="BD55" s="269">
        <v>4</v>
      </c>
      <c r="BE55" s="270">
        <v>4</v>
      </c>
      <c r="BF55" s="270">
        <v>4</v>
      </c>
      <c r="BG55" s="272">
        <f>SUM('tabulasi lengkap'!$AO55:$BF55)</f>
        <v>68</v>
      </c>
    </row>
    <row r="56" spans="1:59" ht="22.5" customHeight="1" x14ac:dyDescent="0.2">
      <c r="A56" s="267">
        <v>45970.388545810187</v>
      </c>
      <c r="B56" s="268" t="s">
        <v>8</v>
      </c>
      <c r="C56" s="268" t="s">
        <v>156</v>
      </c>
      <c r="D56" s="268" t="s">
        <v>24</v>
      </c>
      <c r="E56" s="268" t="s">
        <v>25</v>
      </c>
      <c r="F56" s="268" t="s">
        <v>64</v>
      </c>
      <c r="G56" s="268" t="s">
        <v>157</v>
      </c>
      <c r="H56" s="269">
        <v>2</v>
      </c>
      <c r="I56" s="269">
        <v>2</v>
      </c>
      <c r="J56" s="269">
        <v>2</v>
      </c>
      <c r="K56" s="269">
        <v>2</v>
      </c>
      <c r="L56" s="269">
        <v>2</v>
      </c>
      <c r="M56" s="269">
        <v>2</v>
      </c>
      <c r="N56" s="269">
        <v>2</v>
      </c>
      <c r="O56" s="269">
        <v>2</v>
      </c>
      <c r="P56" s="269">
        <v>2</v>
      </c>
      <c r="Q56" s="269">
        <v>2</v>
      </c>
      <c r="R56" s="269">
        <v>2</v>
      </c>
      <c r="S56" s="269">
        <v>2</v>
      </c>
      <c r="T56" s="269">
        <v>1</v>
      </c>
      <c r="U56" s="270">
        <v>1</v>
      </c>
      <c r="V56" s="271">
        <f>SUM('tabulasi lengkap'!$H56:$U56)</f>
        <v>26</v>
      </c>
      <c r="W56" s="269">
        <v>3</v>
      </c>
      <c r="X56" s="270">
        <v>3</v>
      </c>
      <c r="Y56" s="269">
        <v>2</v>
      </c>
      <c r="Z56" s="270">
        <v>3</v>
      </c>
      <c r="AA56" s="270">
        <v>3</v>
      </c>
      <c r="AB56" s="269">
        <v>3</v>
      </c>
      <c r="AC56" s="270">
        <v>2</v>
      </c>
      <c r="AD56" s="269">
        <v>3</v>
      </c>
      <c r="AE56" s="269">
        <v>3</v>
      </c>
      <c r="AF56" s="269">
        <v>2</v>
      </c>
      <c r="AG56" s="269">
        <v>3</v>
      </c>
      <c r="AH56" s="269">
        <v>2</v>
      </c>
      <c r="AI56" s="269">
        <v>2</v>
      </c>
      <c r="AJ56" s="269">
        <v>3</v>
      </c>
      <c r="AK56" s="269">
        <v>3</v>
      </c>
      <c r="AL56" s="269">
        <v>2</v>
      </c>
      <c r="AM56" s="269">
        <v>3</v>
      </c>
      <c r="AN56" s="271">
        <f>SUM('tabulasi lengkap'!$W56:$AM56)</f>
        <v>45</v>
      </c>
      <c r="AO56" s="269">
        <v>3</v>
      </c>
      <c r="AP56" s="269">
        <v>3</v>
      </c>
      <c r="AQ56" s="269">
        <v>3</v>
      </c>
      <c r="AR56" s="269">
        <v>3</v>
      </c>
      <c r="AS56" s="269">
        <v>3</v>
      </c>
      <c r="AT56" s="269">
        <v>3</v>
      </c>
      <c r="AU56" s="269">
        <v>3</v>
      </c>
      <c r="AV56" s="269">
        <v>3</v>
      </c>
      <c r="AW56" s="269">
        <v>3</v>
      </c>
      <c r="AX56" s="270">
        <v>3</v>
      </c>
      <c r="AY56" s="270">
        <v>3</v>
      </c>
      <c r="AZ56" s="270">
        <v>3</v>
      </c>
      <c r="BA56" s="270">
        <v>2</v>
      </c>
      <c r="BB56" s="270">
        <v>3</v>
      </c>
      <c r="BC56" s="269">
        <v>3</v>
      </c>
      <c r="BD56" s="269">
        <v>4</v>
      </c>
      <c r="BE56" s="270">
        <v>3</v>
      </c>
      <c r="BF56" s="270">
        <v>3</v>
      </c>
      <c r="BG56" s="272">
        <f>SUM('tabulasi lengkap'!$AO56:$BF56)</f>
        <v>54</v>
      </c>
    </row>
    <row r="57" spans="1:59" ht="22.5" customHeight="1" x14ac:dyDescent="0.2">
      <c r="A57" s="267">
        <v>45970.390070856476</v>
      </c>
      <c r="B57" s="268" t="s">
        <v>8</v>
      </c>
      <c r="C57" s="268" t="s">
        <v>159</v>
      </c>
      <c r="D57" s="268" t="s">
        <v>10</v>
      </c>
      <c r="E57" s="268" t="s">
        <v>25</v>
      </c>
      <c r="F57" s="268" t="s">
        <v>64</v>
      </c>
      <c r="G57" s="268" t="s">
        <v>26</v>
      </c>
      <c r="H57" s="269">
        <v>1</v>
      </c>
      <c r="I57" s="269">
        <v>2</v>
      </c>
      <c r="J57" s="269">
        <v>2</v>
      </c>
      <c r="K57" s="269">
        <v>2</v>
      </c>
      <c r="L57" s="269">
        <v>2</v>
      </c>
      <c r="M57" s="269">
        <v>2</v>
      </c>
      <c r="N57" s="269">
        <v>1</v>
      </c>
      <c r="O57" s="269">
        <v>2</v>
      </c>
      <c r="P57" s="269">
        <v>2</v>
      </c>
      <c r="Q57" s="269">
        <v>2</v>
      </c>
      <c r="R57" s="269">
        <v>2</v>
      </c>
      <c r="S57" s="269">
        <v>2</v>
      </c>
      <c r="T57" s="269">
        <v>1</v>
      </c>
      <c r="U57" s="270">
        <v>1</v>
      </c>
      <c r="V57" s="271">
        <f>SUM('tabulasi lengkap'!$H57:$U57)</f>
        <v>24</v>
      </c>
      <c r="W57" s="269">
        <v>4</v>
      </c>
      <c r="X57" s="270">
        <v>4</v>
      </c>
      <c r="Y57" s="269">
        <v>3</v>
      </c>
      <c r="Z57" s="270">
        <v>4</v>
      </c>
      <c r="AA57" s="270">
        <v>4</v>
      </c>
      <c r="AB57" s="269">
        <v>4</v>
      </c>
      <c r="AC57" s="270">
        <v>4</v>
      </c>
      <c r="AD57" s="269">
        <v>4</v>
      </c>
      <c r="AE57" s="269">
        <v>4</v>
      </c>
      <c r="AF57" s="269">
        <v>4</v>
      </c>
      <c r="AG57" s="269">
        <v>4</v>
      </c>
      <c r="AH57" s="269">
        <v>4</v>
      </c>
      <c r="AI57" s="269">
        <v>4</v>
      </c>
      <c r="AJ57" s="269">
        <v>4</v>
      </c>
      <c r="AK57" s="269">
        <v>3</v>
      </c>
      <c r="AL57" s="269">
        <v>4</v>
      </c>
      <c r="AM57" s="269">
        <v>4</v>
      </c>
      <c r="AN57" s="271">
        <f>SUM('tabulasi lengkap'!$W57:$AM57)</f>
        <v>66</v>
      </c>
      <c r="AO57" s="269">
        <v>2</v>
      </c>
      <c r="AP57" s="269">
        <v>2</v>
      </c>
      <c r="AQ57" s="269">
        <v>3</v>
      </c>
      <c r="AR57" s="269">
        <v>3</v>
      </c>
      <c r="AS57" s="269">
        <v>2</v>
      </c>
      <c r="AT57" s="269">
        <v>2</v>
      </c>
      <c r="AU57" s="269">
        <v>3</v>
      </c>
      <c r="AV57" s="269">
        <v>2</v>
      </c>
      <c r="AW57" s="269">
        <v>2</v>
      </c>
      <c r="AX57" s="270">
        <v>3</v>
      </c>
      <c r="AY57" s="270">
        <v>2</v>
      </c>
      <c r="AZ57" s="270">
        <v>2</v>
      </c>
      <c r="BA57" s="270">
        <v>2</v>
      </c>
      <c r="BB57" s="270">
        <v>2</v>
      </c>
      <c r="BC57" s="269">
        <v>2</v>
      </c>
      <c r="BD57" s="269">
        <v>2</v>
      </c>
      <c r="BE57" s="270">
        <v>3</v>
      </c>
      <c r="BF57" s="270">
        <v>2</v>
      </c>
      <c r="BG57" s="272">
        <f>SUM('tabulasi lengkap'!$AO57:$BF57)</f>
        <v>41</v>
      </c>
    </row>
    <row r="58" spans="1:59" ht="22.5" customHeight="1" x14ac:dyDescent="0.2">
      <c r="A58" s="267">
        <v>45970.391259074073</v>
      </c>
      <c r="B58" s="268" t="s">
        <v>8</v>
      </c>
      <c r="C58" s="268" t="s">
        <v>161</v>
      </c>
      <c r="D58" s="268" t="s">
        <v>10</v>
      </c>
      <c r="E58" s="268" t="s">
        <v>25</v>
      </c>
      <c r="F58" s="268" t="s">
        <v>64</v>
      </c>
      <c r="G58" s="268" t="s">
        <v>26</v>
      </c>
      <c r="H58" s="269">
        <v>1</v>
      </c>
      <c r="I58" s="269">
        <v>2</v>
      </c>
      <c r="J58" s="269">
        <v>1</v>
      </c>
      <c r="K58" s="269">
        <v>2</v>
      </c>
      <c r="L58" s="269">
        <v>2</v>
      </c>
      <c r="M58" s="269">
        <v>2</v>
      </c>
      <c r="N58" s="269">
        <v>1</v>
      </c>
      <c r="O58" s="269">
        <v>1</v>
      </c>
      <c r="P58" s="269">
        <v>1</v>
      </c>
      <c r="Q58" s="269">
        <v>1</v>
      </c>
      <c r="R58" s="269">
        <v>2</v>
      </c>
      <c r="S58" s="269">
        <v>2</v>
      </c>
      <c r="T58" s="269">
        <v>1</v>
      </c>
      <c r="U58" s="270">
        <v>1</v>
      </c>
      <c r="V58" s="271">
        <f>SUM('tabulasi lengkap'!$H58:$U58)</f>
        <v>20</v>
      </c>
      <c r="W58" s="269">
        <v>4</v>
      </c>
      <c r="X58" s="270">
        <v>3</v>
      </c>
      <c r="Y58" s="269">
        <v>3</v>
      </c>
      <c r="Z58" s="270">
        <v>3</v>
      </c>
      <c r="AA58" s="270">
        <v>3</v>
      </c>
      <c r="AB58" s="269">
        <v>4</v>
      </c>
      <c r="AC58" s="270">
        <v>3</v>
      </c>
      <c r="AD58" s="269">
        <v>3</v>
      </c>
      <c r="AE58" s="269">
        <v>3</v>
      </c>
      <c r="AF58" s="269">
        <v>3</v>
      </c>
      <c r="AG58" s="269">
        <v>3</v>
      </c>
      <c r="AH58" s="269">
        <v>3</v>
      </c>
      <c r="AI58" s="269">
        <v>2</v>
      </c>
      <c r="AJ58" s="269">
        <v>3</v>
      </c>
      <c r="AK58" s="269">
        <v>4</v>
      </c>
      <c r="AL58" s="269">
        <v>2</v>
      </c>
      <c r="AM58" s="269">
        <v>3</v>
      </c>
      <c r="AN58" s="271">
        <f>SUM('tabulasi lengkap'!$W58:$AM58)</f>
        <v>52</v>
      </c>
      <c r="AO58" s="269">
        <v>3</v>
      </c>
      <c r="AP58" s="269">
        <v>3</v>
      </c>
      <c r="AQ58" s="269">
        <v>3</v>
      </c>
      <c r="AR58" s="269">
        <v>4</v>
      </c>
      <c r="AS58" s="269">
        <v>3</v>
      </c>
      <c r="AT58" s="269">
        <v>4</v>
      </c>
      <c r="AU58" s="269">
        <v>4</v>
      </c>
      <c r="AV58" s="269">
        <v>4</v>
      </c>
      <c r="AW58" s="269">
        <v>4</v>
      </c>
      <c r="AX58" s="270">
        <v>3</v>
      </c>
      <c r="AY58" s="270">
        <v>4</v>
      </c>
      <c r="AZ58" s="270">
        <v>3</v>
      </c>
      <c r="BA58" s="270">
        <v>3</v>
      </c>
      <c r="BB58" s="270">
        <v>3</v>
      </c>
      <c r="BC58" s="269">
        <v>4</v>
      </c>
      <c r="BD58" s="269">
        <v>4</v>
      </c>
      <c r="BE58" s="270">
        <v>4</v>
      </c>
      <c r="BF58" s="270">
        <v>4</v>
      </c>
      <c r="BG58" s="272">
        <f>SUM('tabulasi lengkap'!$AO58:$BF58)</f>
        <v>64</v>
      </c>
    </row>
    <row r="59" spans="1:59" ht="22.5" customHeight="1" x14ac:dyDescent="0.2">
      <c r="A59" s="267">
        <v>45970.393641562499</v>
      </c>
      <c r="B59" s="268" t="s">
        <v>8</v>
      </c>
      <c r="C59" s="268" t="s">
        <v>163</v>
      </c>
      <c r="D59" s="268" t="s">
        <v>24</v>
      </c>
      <c r="E59" s="268" t="s">
        <v>164</v>
      </c>
      <c r="F59" s="268" t="s">
        <v>165</v>
      </c>
      <c r="G59" s="268" t="s">
        <v>26</v>
      </c>
      <c r="H59" s="269">
        <v>3</v>
      </c>
      <c r="I59" s="269">
        <v>3</v>
      </c>
      <c r="J59" s="269">
        <v>3</v>
      </c>
      <c r="K59" s="269">
        <v>3</v>
      </c>
      <c r="L59" s="269">
        <v>3</v>
      </c>
      <c r="M59" s="269">
        <v>3</v>
      </c>
      <c r="N59" s="269">
        <v>2</v>
      </c>
      <c r="O59" s="269">
        <v>3</v>
      </c>
      <c r="P59" s="269">
        <v>3</v>
      </c>
      <c r="Q59" s="269">
        <v>3</v>
      </c>
      <c r="R59" s="269">
        <v>3</v>
      </c>
      <c r="S59" s="269">
        <v>3</v>
      </c>
      <c r="T59" s="269">
        <v>2</v>
      </c>
      <c r="U59" s="270">
        <v>2</v>
      </c>
      <c r="V59" s="271">
        <f>SUM('tabulasi lengkap'!$H59:$U59)</f>
        <v>39</v>
      </c>
      <c r="W59" s="269">
        <v>2</v>
      </c>
      <c r="X59" s="270">
        <v>2</v>
      </c>
      <c r="Y59" s="269">
        <v>2</v>
      </c>
      <c r="Z59" s="270">
        <v>3</v>
      </c>
      <c r="AA59" s="270">
        <v>2</v>
      </c>
      <c r="AB59" s="269">
        <v>3</v>
      </c>
      <c r="AC59" s="270">
        <v>2</v>
      </c>
      <c r="AD59" s="269">
        <v>3</v>
      </c>
      <c r="AE59" s="269">
        <v>3</v>
      </c>
      <c r="AF59" s="269">
        <v>3</v>
      </c>
      <c r="AG59" s="269">
        <v>2</v>
      </c>
      <c r="AH59" s="269">
        <v>2</v>
      </c>
      <c r="AI59" s="269">
        <v>3</v>
      </c>
      <c r="AJ59" s="269">
        <v>3</v>
      </c>
      <c r="AK59" s="269">
        <v>3</v>
      </c>
      <c r="AL59" s="269">
        <v>3</v>
      </c>
      <c r="AM59" s="269">
        <v>3</v>
      </c>
      <c r="AN59" s="271">
        <f>SUM('tabulasi lengkap'!$W59:$AM59)</f>
        <v>44</v>
      </c>
      <c r="AO59" s="269">
        <v>2</v>
      </c>
      <c r="AP59" s="269">
        <v>2</v>
      </c>
      <c r="AQ59" s="269">
        <v>3</v>
      </c>
      <c r="AR59" s="269">
        <v>2</v>
      </c>
      <c r="AS59" s="269">
        <v>2</v>
      </c>
      <c r="AT59" s="269">
        <v>2</v>
      </c>
      <c r="AU59" s="269">
        <v>3</v>
      </c>
      <c r="AV59" s="269">
        <v>3</v>
      </c>
      <c r="AW59" s="269">
        <v>2</v>
      </c>
      <c r="AX59" s="270">
        <v>2</v>
      </c>
      <c r="AY59" s="270">
        <v>3</v>
      </c>
      <c r="AZ59" s="270">
        <v>2</v>
      </c>
      <c r="BA59" s="270">
        <v>2</v>
      </c>
      <c r="BB59" s="270">
        <v>3</v>
      </c>
      <c r="BC59" s="269">
        <v>3</v>
      </c>
      <c r="BD59" s="269">
        <v>3</v>
      </c>
      <c r="BE59" s="270">
        <v>3</v>
      </c>
      <c r="BF59" s="270">
        <v>3</v>
      </c>
      <c r="BG59" s="272">
        <f>SUM('tabulasi lengkap'!$AO59:$BF59)</f>
        <v>45</v>
      </c>
    </row>
    <row r="60" spans="1:59" ht="22.5" customHeight="1" x14ac:dyDescent="0.2">
      <c r="A60" s="267">
        <v>45970.396864756942</v>
      </c>
      <c r="B60" s="268" t="s">
        <v>8</v>
      </c>
      <c r="C60" s="268" t="s">
        <v>167</v>
      </c>
      <c r="D60" s="268" t="s">
        <v>10</v>
      </c>
      <c r="E60" s="268" t="s">
        <v>11</v>
      </c>
      <c r="F60" s="268" t="s">
        <v>12</v>
      </c>
      <c r="G60" s="268" t="s">
        <v>21</v>
      </c>
      <c r="H60" s="269">
        <v>2</v>
      </c>
      <c r="I60" s="269">
        <v>2</v>
      </c>
      <c r="J60" s="269">
        <v>2</v>
      </c>
      <c r="K60" s="269">
        <v>2</v>
      </c>
      <c r="L60" s="269">
        <v>2</v>
      </c>
      <c r="M60" s="269">
        <v>2</v>
      </c>
      <c r="N60" s="269">
        <v>2</v>
      </c>
      <c r="O60" s="269">
        <v>2</v>
      </c>
      <c r="P60" s="269">
        <v>2</v>
      </c>
      <c r="Q60" s="269">
        <v>2</v>
      </c>
      <c r="R60" s="269">
        <v>2</v>
      </c>
      <c r="S60" s="269">
        <v>2</v>
      </c>
      <c r="T60" s="269">
        <v>1</v>
      </c>
      <c r="U60" s="270">
        <v>1</v>
      </c>
      <c r="V60" s="271">
        <f>SUM('tabulasi lengkap'!$H60:$U60)</f>
        <v>26</v>
      </c>
      <c r="W60" s="269">
        <v>3</v>
      </c>
      <c r="X60" s="270">
        <v>3</v>
      </c>
      <c r="Y60" s="269">
        <v>3</v>
      </c>
      <c r="Z60" s="270">
        <v>4</v>
      </c>
      <c r="AA60" s="270">
        <v>3</v>
      </c>
      <c r="AB60" s="269">
        <v>3</v>
      </c>
      <c r="AC60" s="270">
        <v>2</v>
      </c>
      <c r="AD60" s="269">
        <v>2</v>
      </c>
      <c r="AE60" s="269">
        <v>2</v>
      </c>
      <c r="AF60" s="269">
        <v>3</v>
      </c>
      <c r="AG60" s="269">
        <v>4</v>
      </c>
      <c r="AH60" s="269">
        <v>4</v>
      </c>
      <c r="AI60" s="269">
        <v>3</v>
      </c>
      <c r="AJ60" s="269">
        <v>4</v>
      </c>
      <c r="AK60" s="269">
        <v>3</v>
      </c>
      <c r="AL60" s="269">
        <v>4</v>
      </c>
      <c r="AM60" s="269">
        <v>3</v>
      </c>
      <c r="AN60" s="271">
        <f>SUM('tabulasi lengkap'!$W60:$AM60)</f>
        <v>53</v>
      </c>
      <c r="AO60" s="269">
        <v>3</v>
      </c>
      <c r="AP60" s="269">
        <v>4</v>
      </c>
      <c r="AQ60" s="269">
        <v>3</v>
      </c>
      <c r="AR60" s="269">
        <v>4</v>
      </c>
      <c r="AS60" s="269">
        <v>3</v>
      </c>
      <c r="AT60" s="269">
        <v>4</v>
      </c>
      <c r="AU60" s="269">
        <v>3</v>
      </c>
      <c r="AV60" s="269">
        <v>4</v>
      </c>
      <c r="AW60" s="269">
        <v>4</v>
      </c>
      <c r="AX60" s="270">
        <v>3</v>
      </c>
      <c r="AY60" s="270">
        <v>3</v>
      </c>
      <c r="AZ60" s="270">
        <v>4</v>
      </c>
      <c r="BA60" s="270">
        <v>3</v>
      </c>
      <c r="BB60" s="270">
        <v>4</v>
      </c>
      <c r="BC60" s="269">
        <v>4</v>
      </c>
      <c r="BD60" s="269">
        <v>3</v>
      </c>
      <c r="BE60" s="270">
        <v>3</v>
      </c>
      <c r="BF60" s="270">
        <v>4</v>
      </c>
      <c r="BG60" s="272">
        <f>SUM('tabulasi lengkap'!$AO60:$BF60)</f>
        <v>63</v>
      </c>
    </row>
    <row r="61" spans="1:59" ht="22.5" customHeight="1" x14ac:dyDescent="0.2">
      <c r="A61" s="267">
        <v>45970.400032777776</v>
      </c>
      <c r="B61" s="268" t="s">
        <v>8</v>
      </c>
      <c r="C61" s="268" t="s">
        <v>169</v>
      </c>
      <c r="D61" s="268" t="s">
        <v>24</v>
      </c>
      <c r="E61" s="268" t="s">
        <v>148</v>
      </c>
      <c r="F61" s="268" t="s">
        <v>17</v>
      </c>
      <c r="G61" s="268" t="s">
        <v>26</v>
      </c>
      <c r="H61" s="269">
        <v>3</v>
      </c>
      <c r="I61" s="269">
        <v>3</v>
      </c>
      <c r="J61" s="269">
        <v>3</v>
      </c>
      <c r="K61" s="269">
        <v>3</v>
      </c>
      <c r="L61" s="269">
        <v>3</v>
      </c>
      <c r="M61" s="269">
        <v>3</v>
      </c>
      <c r="N61" s="269">
        <v>3</v>
      </c>
      <c r="O61" s="269">
        <v>3</v>
      </c>
      <c r="P61" s="269">
        <v>3</v>
      </c>
      <c r="Q61" s="269">
        <v>3</v>
      </c>
      <c r="R61" s="269">
        <v>3</v>
      </c>
      <c r="S61" s="269">
        <v>3</v>
      </c>
      <c r="T61" s="269">
        <v>2</v>
      </c>
      <c r="U61" s="270">
        <v>3</v>
      </c>
      <c r="V61" s="271">
        <f>SUM('tabulasi lengkap'!$H61:$U61)</f>
        <v>41</v>
      </c>
      <c r="W61" s="269">
        <v>2</v>
      </c>
      <c r="X61" s="270">
        <v>2</v>
      </c>
      <c r="Y61" s="269">
        <v>2</v>
      </c>
      <c r="Z61" s="270">
        <v>2</v>
      </c>
      <c r="AA61" s="270">
        <v>2</v>
      </c>
      <c r="AB61" s="269">
        <v>2</v>
      </c>
      <c r="AC61" s="270">
        <v>2</v>
      </c>
      <c r="AD61" s="269">
        <v>2</v>
      </c>
      <c r="AE61" s="269">
        <v>2</v>
      </c>
      <c r="AF61" s="269">
        <v>2</v>
      </c>
      <c r="AG61" s="269">
        <v>2</v>
      </c>
      <c r="AH61" s="269">
        <v>2</v>
      </c>
      <c r="AI61" s="269">
        <v>2</v>
      </c>
      <c r="AJ61" s="269">
        <v>2</v>
      </c>
      <c r="AK61" s="269">
        <v>2</v>
      </c>
      <c r="AL61" s="269">
        <v>2</v>
      </c>
      <c r="AM61" s="269">
        <v>2</v>
      </c>
      <c r="AN61" s="271">
        <f>SUM('tabulasi lengkap'!$W61:$AM61)</f>
        <v>34</v>
      </c>
      <c r="AO61" s="269">
        <v>2</v>
      </c>
      <c r="AP61" s="269">
        <v>2</v>
      </c>
      <c r="AQ61" s="269">
        <v>2</v>
      </c>
      <c r="AR61" s="269">
        <v>2</v>
      </c>
      <c r="AS61" s="269">
        <v>2</v>
      </c>
      <c r="AT61" s="269">
        <v>3</v>
      </c>
      <c r="AU61" s="269">
        <v>3</v>
      </c>
      <c r="AV61" s="269">
        <v>2</v>
      </c>
      <c r="AW61" s="269">
        <v>2</v>
      </c>
      <c r="AX61" s="270">
        <v>2</v>
      </c>
      <c r="AY61" s="270">
        <v>2</v>
      </c>
      <c r="AZ61" s="270">
        <v>2</v>
      </c>
      <c r="BA61" s="270">
        <v>3</v>
      </c>
      <c r="BB61" s="270">
        <v>1</v>
      </c>
      <c r="BC61" s="269">
        <v>3</v>
      </c>
      <c r="BD61" s="269">
        <v>2</v>
      </c>
      <c r="BE61" s="270">
        <v>3</v>
      </c>
      <c r="BF61" s="270">
        <v>2</v>
      </c>
      <c r="BG61" s="272">
        <f>SUM('tabulasi lengkap'!$AO61:$BF61)</f>
        <v>40</v>
      </c>
    </row>
    <row r="62" spans="1:59" ht="22.5" customHeight="1" x14ac:dyDescent="0.2">
      <c r="A62" s="273">
        <v>46000.318576388891</v>
      </c>
      <c r="B62" s="274" t="s">
        <v>8</v>
      </c>
      <c r="C62" s="274" t="s">
        <v>623</v>
      </c>
      <c r="D62" s="274" t="s">
        <v>10</v>
      </c>
      <c r="E62" s="274" t="s">
        <v>624</v>
      </c>
      <c r="F62" s="274" t="s">
        <v>64</v>
      </c>
      <c r="G62" s="274" t="s">
        <v>21</v>
      </c>
      <c r="H62" s="275">
        <v>2</v>
      </c>
      <c r="I62" s="275">
        <v>2</v>
      </c>
      <c r="J62" s="275">
        <v>2</v>
      </c>
      <c r="K62" s="275">
        <v>2</v>
      </c>
      <c r="L62" s="275">
        <v>1</v>
      </c>
      <c r="M62" s="275">
        <v>2</v>
      </c>
      <c r="N62" s="275">
        <v>2</v>
      </c>
      <c r="O62" s="275">
        <v>2</v>
      </c>
      <c r="P62" s="275">
        <v>3</v>
      </c>
      <c r="Q62" s="275">
        <v>2</v>
      </c>
      <c r="R62" s="275">
        <v>2</v>
      </c>
      <c r="S62" s="275">
        <v>2</v>
      </c>
      <c r="T62" s="275">
        <v>2</v>
      </c>
      <c r="U62" s="276">
        <v>2</v>
      </c>
      <c r="V62" s="277">
        <f>SUM('tabulasi lengkap'!$H62:$U62)</f>
        <v>28</v>
      </c>
      <c r="W62" s="275">
        <v>2</v>
      </c>
      <c r="X62" s="276">
        <v>2</v>
      </c>
      <c r="Y62" s="275">
        <v>2</v>
      </c>
      <c r="Z62" s="276">
        <v>3</v>
      </c>
      <c r="AA62" s="276">
        <v>4</v>
      </c>
      <c r="AB62" s="275">
        <v>3</v>
      </c>
      <c r="AC62" s="276">
        <v>2</v>
      </c>
      <c r="AD62" s="275">
        <v>3</v>
      </c>
      <c r="AE62" s="275">
        <v>3</v>
      </c>
      <c r="AF62" s="275">
        <v>3</v>
      </c>
      <c r="AG62" s="275">
        <v>4</v>
      </c>
      <c r="AH62" s="275">
        <v>3</v>
      </c>
      <c r="AI62" s="275">
        <v>3</v>
      </c>
      <c r="AJ62" s="275">
        <v>2</v>
      </c>
      <c r="AK62" s="275">
        <v>2</v>
      </c>
      <c r="AL62" s="275">
        <v>3</v>
      </c>
      <c r="AM62" s="275">
        <v>4</v>
      </c>
      <c r="AN62" s="277">
        <f>SUM('tabulasi lengkap'!$W62:$AM62)</f>
        <v>48</v>
      </c>
      <c r="AO62" s="275">
        <v>3</v>
      </c>
      <c r="AP62" s="275">
        <v>4</v>
      </c>
      <c r="AQ62" s="275">
        <v>2</v>
      </c>
      <c r="AR62" s="275">
        <v>4</v>
      </c>
      <c r="AS62" s="275">
        <v>4</v>
      </c>
      <c r="AT62" s="275">
        <v>1</v>
      </c>
      <c r="AU62" s="275">
        <v>3</v>
      </c>
      <c r="AV62" s="275">
        <v>3</v>
      </c>
      <c r="AW62" s="275">
        <v>4</v>
      </c>
      <c r="AX62" s="276">
        <v>3</v>
      </c>
      <c r="AY62" s="276">
        <v>4</v>
      </c>
      <c r="AZ62" s="276">
        <v>3</v>
      </c>
      <c r="BA62" s="276">
        <v>3</v>
      </c>
      <c r="BB62" s="276">
        <v>4</v>
      </c>
      <c r="BC62" s="275">
        <v>1</v>
      </c>
      <c r="BD62" s="275">
        <v>3</v>
      </c>
      <c r="BE62" s="276">
        <v>4</v>
      </c>
      <c r="BF62" s="276">
        <v>4</v>
      </c>
      <c r="BG62" s="278">
        <f>SUM('tabulasi lengkap'!$AO62:$BF62)</f>
        <v>57</v>
      </c>
    </row>
    <row r="63" spans="1:59" ht="22.5" customHeight="1" x14ac:dyDescent="0.2">
      <c r="A63" s="273">
        <v>46000.331793981481</v>
      </c>
      <c r="B63" s="274" t="s">
        <v>8</v>
      </c>
      <c r="C63" s="274" t="s">
        <v>625</v>
      </c>
      <c r="D63" s="274" t="s">
        <v>24</v>
      </c>
      <c r="E63" s="274" t="s">
        <v>11</v>
      </c>
      <c r="F63" s="274" t="s">
        <v>73</v>
      </c>
      <c r="G63" s="274" t="s">
        <v>21</v>
      </c>
      <c r="H63" s="275">
        <v>2</v>
      </c>
      <c r="I63" s="275">
        <v>2</v>
      </c>
      <c r="J63" s="275">
        <v>3</v>
      </c>
      <c r="K63" s="275">
        <v>3</v>
      </c>
      <c r="L63" s="275">
        <v>2</v>
      </c>
      <c r="M63" s="275">
        <v>2</v>
      </c>
      <c r="N63" s="275">
        <v>2</v>
      </c>
      <c r="O63" s="275">
        <v>2</v>
      </c>
      <c r="P63" s="275">
        <v>2</v>
      </c>
      <c r="Q63" s="275">
        <v>3</v>
      </c>
      <c r="R63" s="275">
        <v>2</v>
      </c>
      <c r="S63" s="275">
        <v>3</v>
      </c>
      <c r="T63" s="275">
        <v>2</v>
      </c>
      <c r="U63" s="276">
        <v>2</v>
      </c>
      <c r="V63" s="277">
        <f>SUM('tabulasi lengkap'!$H63:$U63)</f>
        <v>32</v>
      </c>
      <c r="W63" s="275">
        <v>3</v>
      </c>
      <c r="X63" s="276">
        <v>2</v>
      </c>
      <c r="Y63" s="275">
        <v>2</v>
      </c>
      <c r="Z63" s="276">
        <v>2</v>
      </c>
      <c r="AA63" s="276">
        <v>2</v>
      </c>
      <c r="AB63" s="275">
        <v>2</v>
      </c>
      <c r="AC63" s="276">
        <v>3</v>
      </c>
      <c r="AD63" s="275">
        <v>3</v>
      </c>
      <c r="AE63" s="275">
        <v>3</v>
      </c>
      <c r="AF63" s="275">
        <v>3</v>
      </c>
      <c r="AG63" s="275">
        <v>3</v>
      </c>
      <c r="AH63" s="275">
        <v>2</v>
      </c>
      <c r="AI63" s="275">
        <v>3</v>
      </c>
      <c r="AJ63" s="275">
        <v>3</v>
      </c>
      <c r="AK63" s="275">
        <v>2</v>
      </c>
      <c r="AL63" s="275">
        <v>3</v>
      </c>
      <c r="AM63" s="275">
        <v>2</v>
      </c>
      <c r="AN63" s="277">
        <f>SUM('tabulasi lengkap'!$W63:$AM63)</f>
        <v>43</v>
      </c>
      <c r="AO63" s="275">
        <v>2</v>
      </c>
      <c r="AP63" s="275">
        <v>2</v>
      </c>
      <c r="AQ63" s="275">
        <v>2</v>
      </c>
      <c r="AR63" s="275">
        <v>3</v>
      </c>
      <c r="AS63" s="275">
        <v>2</v>
      </c>
      <c r="AT63" s="275">
        <v>4</v>
      </c>
      <c r="AU63" s="275">
        <v>3</v>
      </c>
      <c r="AV63" s="275">
        <v>3</v>
      </c>
      <c r="AW63" s="275">
        <v>3</v>
      </c>
      <c r="AX63" s="276">
        <v>3</v>
      </c>
      <c r="AY63" s="276">
        <v>2</v>
      </c>
      <c r="AZ63" s="276">
        <v>3</v>
      </c>
      <c r="BA63" s="276">
        <v>2</v>
      </c>
      <c r="BB63" s="276">
        <v>3</v>
      </c>
      <c r="BC63" s="275">
        <v>2</v>
      </c>
      <c r="BD63" s="275">
        <v>2</v>
      </c>
      <c r="BE63" s="276">
        <v>3</v>
      </c>
      <c r="BF63" s="276">
        <v>3</v>
      </c>
      <c r="BG63" s="278">
        <f>SUM('tabulasi lengkap'!$AO63:$BF63)</f>
        <v>47</v>
      </c>
    </row>
    <row r="64" spans="1:59" ht="22.5" customHeight="1" x14ac:dyDescent="0.2">
      <c r="A64" s="273">
        <v>46000.340914351851</v>
      </c>
      <c r="B64" s="274" t="s">
        <v>8</v>
      </c>
      <c r="C64" s="274" t="s">
        <v>626</v>
      </c>
      <c r="D64" s="274" t="s">
        <v>10</v>
      </c>
      <c r="E64" s="274" t="s">
        <v>11</v>
      </c>
      <c r="F64" s="274" t="s">
        <v>12</v>
      </c>
      <c r="G64" s="274" t="s">
        <v>26</v>
      </c>
      <c r="H64" s="275">
        <v>2</v>
      </c>
      <c r="I64" s="275">
        <v>2</v>
      </c>
      <c r="J64" s="275">
        <v>3</v>
      </c>
      <c r="K64" s="275">
        <v>3</v>
      </c>
      <c r="L64" s="275">
        <v>2</v>
      </c>
      <c r="M64" s="275">
        <v>2</v>
      </c>
      <c r="N64" s="275">
        <v>2</v>
      </c>
      <c r="O64" s="275">
        <v>2</v>
      </c>
      <c r="P64" s="275">
        <v>2</v>
      </c>
      <c r="Q64" s="275">
        <v>3</v>
      </c>
      <c r="R64" s="275">
        <v>2</v>
      </c>
      <c r="S64" s="275">
        <v>2</v>
      </c>
      <c r="T64" s="275">
        <v>2</v>
      </c>
      <c r="U64" s="276">
        <v>2</v>
      </c>
      <c r="V64" s="277">
        <f>SUM('tabulasi lengkap'!$H64:$U64)</f>
        <v>31</v>
      </c>
      <c r="W64" s="275">
        <v>2</v>
      </c>
      <c r="X64" s="276">
        <v>3</v>
      </c>
      <c r="Y64" s="275">
        <v>2</v>
      </c>
      <c r="Z64" s="276">
        <v>2</v>
      </c>
      <c r="AA64" s="276">
        <v>2</v>
      </c>
      <c r="AB64" s="275">
        <v>3</v>
      </c>
      <c r="AC64" s="276">
        <v>3</v>
      </c>
      <c r="AD64" s="275">
        <v>2</v>
      </c>
      <c r="AE64" s="275">
        <v>3</v>
      </c>
      <c r="AF64" s="275">
        <v>3</v>
      </c>
      <c r="AG64" s="275">
        <v>2</v>
      </c>
      <c r="AH64" s="275">
        <v>3</v>
      </c>
      <c r="AI64" s="275">
        <v>3</v>
      </c>
      <c r="AJ64" s="275">
        <v>3</v>
      </c>
      <c r="AK64" s="275">
        <v>3</v>
      </c>
      <c r="AL64" s="275">
        <v>3</v>
      </c>
      <c r="AM64" s="275">
        <v>2</v>
      </c>
      <c r="AN64" s="277">
        <f>SUM('tabulasi lengkap'!$W64:$AM64)</f>
        <v>44</v>
      </c>
      <c r="AO64" s="275">
        <v>3</v>
      </c>
      <c r="AP64" s="275">
        <v>4</v>
      </c>
      <c r="AQ64" s="275">
        <v>3</v>
      </c>
      <c r="AR64" s="275">
        <v>3</v>
      </c>
      <c r="AS64" s="275">
        <v>4</v>
      </c>
      <c r="AT64" s="275">
        <v>3</v>
      </c>
      <c r="AU64" s="275">
        <v>2</v>
      </c>
      <c r="AV64" s="275">
        <v>4</v>
      </c>
      <c r="AW64" s="275">
        <v>3</v>
      </c>
      <c r="AX64" s="276">
        <v>2</v>
      </c>
      <c r="AY64" s="276">
        <v>2</v>
      </c>
      <c r="AZ64" s="276">
        <v>3</v>
      </c>
      <c r="BA64" s="276">
        <v>3</v>
      </c>
      <c r="BB64" s="276">
        <v>3</v>
      </c>
      <c r="BC64" s="275">
        <v>2</v>
      </c>
      <c r="BD64" s="275">
        <v>3</v>
      </c>
      <c r="BE64" s="276">
        <v>3</v>
      </c>
      <c r="BF64" s="276">
        <v>3</v>
      </c>
      <c r="BG64" s="278">
        <f>SUM('tabulasi lengkap'!$AO64:$BF64)</f>
        <v>53</v>
      </c>
    </row>
    <row r="65" spans="1:59" ht="22.5" customHeight="1" x14ac:dyDescent="0.2">
      <c r="A65" s="273">
        <v>46000.343680555554</v>
      </c>
      <c r="B65" s="274" t="s">
        <v>8</v>
      </c>
      <c r="C65" s="274" t="s">
        <v>627</v>
      </c>
      <c r="D65" s="274" t="s">
        <v>24</v>
      </c>
      <c r="E65" s="274" t="s">
        <v>628</v>
      </c>
      <c r="F65" s="274" t="s">
        <v>90</v>
      </c>
      <c r="G65" s="274" t="s">
        <v>157</v>
      </c>
      <c r="H65" s="275">
        <v>2</v>
      </c>
      <c r="I65" s="275">
        <v>2</v>
      </c>
      <c r="J65" s="275">
        <v>2</v>
      </c>
      <c r="K65" s="275">
        <v>2</v>
      </c>
      <c r="L65" s="275">
        <v>1</v>
      </c>
      <c r="M65" s="275">
        <v>2</v>
      </c>
      <c r="N65" s="275">
        <v>1</v>
      </c>
      <c r="O65" s="275">
        <v>2</v>
      </c>
      <c r="P65" s="275">
        <v>3</v>
      </c>
      <c r="Q65" s="275">
        <v>2</v>
      </c>
      <c r="R65" s="275">
        <v>1</v>
      </c>
      <c r="S65" s="275">
        <v>2</v>
      </c>
      <c r="T65" s="275">
        <v>1</v>
      </c>
      <c r="U65" s="276">
        <v>2</v>
      </c>
      <c r="V65" s="277">
        <f>SUM('tabulasi lengkap'!$H65:$U65)</f>
        <v>25</v>
      </c>
      <c r="W65" s="275">
        <v>3</v>
      </c>
      <c r="X65" s="276">
        <v>2</v>
      </c>
      <c r="Y65" s="275">
        <v>3</v>
      </c>
      <c r="Z65" s="276">
        <v>3</v>
      </c>
      <c r="AA65" s="276">
        <v>3</v>
      </c>
      <c r="AB65" s="275">
        <v>4</v>
      </c>
      <c r="AC65" s="276">
        <v>3</v>
      </c>
      <c r="AD65" s="275">
        <v>3</v>
      </c>
      <c r="AE65" s="275">
        <v>3</v>
      </c>
      <c r="AF65" s="275">
        <v>3</v>
      </c>
      <c r="AG65" s="275">
        <v>2</v>
      </c>
      <c r="AH65" s="275">
        <v>3</v>
      </c>
      <c r="AI65" s="275">
        <v>3</v>
      </c>
      <c r="AJ65" s="275">
        <v>3</v>
      </c>
      <c r="AK65" s="275">
        <v>3</v>
      </c>
      <c r="AL65" s="275">
        <v>3</v>
      </c>
      <c r="AM65" s="275">
        <v>3</v>
      </c>
      <c r="AN65" s="277">
        <f>SUM('tabulasi lengkap'!$W65:$AM65)</f>
        <v>50</v>
      </c>
      <c r="AO65" s="275">
        <v>3</v>
      </c>
      <c r="AP65" s="275">
        <v>4</v>
      </c>
      <c r="AQ65" s="275">
        <v>1</v>
      </c>
      <c r="AR65" s="275">
        <v>4</v>
      </c>
      <c r="AS65" s="275">
        <v>4</v>
      </c>
      <c r="AT65" s="275">
        <v>1</v>
      </c>
      <c r="AU65" s="275">
        <v>1</v>
      </c>
      <c r="AV65" s="275">
        <v>4</v>
      </c>
      <c r="AW65" s="275">
        <v>3</v>
      </c>
      <c r="AX65" s="276">
        <v>4</v>
      </c>
      <c r="AY65" s="276">
        <v>4</v>
      </c>
      <c r="AZ65" s="276">
        <v>4</v>
      </c>
      <c r="BA65" s="276">
        <v>3</v>
      </c>
      <c r="BB65" s="276">
        <v>3</v>
      </c>
      <c r="BC65" s="275">
        <v>2</v>
      </c>
      <c r="BD65" s="275">
        <v>2</v>
      </c>
      <c r="BE65" s="276">
        <v>4</v>
      </c>
      <c r="BF65" s="276">
        <v>3</v>
      </c>
      <c r="BG65" s="278">
        <f>SUM('tabulasi lengkap'!$AO65:$BF65)</f>
        <v>54</v>
      </c>
    </row>
    <row r="66" spans="1:59" ht="22.5" customHeight="1" x14ac:dyDescent="0.2">
      <c r="A66" s="273">
        <v>46000.344108796293</v>
      </c>
      <c r="B66" s="274" t="s">
        <v>8</v>
      </c>
      <c r="C66" s="274" t="s">
        <v>629</v>
      </c>
      <c r="D66" s="274" t="s">
        <v>24</v>
      </c>
      <c r="E66" s="274" t="s">
        <v>103</v>
      </c>
      <c r="F66" s="274" t="s">
        <v>165</v>
      </c>
      <c r="G66" s="274" t="s">
        <v>26</v>
      </c>
      <c r="H66" s="275">
        <v>2</v>
      </c>
      <c r="I66" s="275">
        <v>2</v>
      </c>
      <c r="J66" s="275">
        <v>3</v>
      </c>
      <c r="K66" s="275">
        <v>2</v>
      </c>
      <c r="L66" s="275">
        <v>2</v>
      </c>
      <c r="M66" s="275">
        <v>2</v>
      </c>
      <c r="N66" s="275">
        <v>2</v>
      </c>
      <c r="O66" s="275">
        <v>2</v>
      </c>
      <c r="P66" s="275">
        <v>3</v>
      </c>
      <c r="Q66" s="275">
        <v>1</v>
      </c>
      <c r="R66" s="275">
        <v>2</v>
      </c>
      <c r="S66" s="275">
        <v>2</v>
      </c>
      <c r="T66" s="275">
        <v>2</v>
      </c>
      <c r="U66" s="276">
        <v>2</v>
      </c>
      <c r="V66" s="277">
        <f>SUM('tabulasi lengkap'!$H66:$U66)</f>
        <v>29</v>
      </c>
      <c r="W66" s="275">
        <v>3</v>
      </c>
      <c r="X66" s="276">
        <v>2</v>
      </c>
      <c r="Y66" s="275">
        <v>3</v>
      </c>
      <c r="Z66" s="276">
        <v>4</v>
      </c>
      <c r="AA66" s="276">
        <v>4</v>
      </c>
      <c r="AB66" s="275">
        <v>3</v>
      </c>
      <c r="AC66" s="276">
        <v>3</v>
      </c>
      <c r="AD66" s="275">
        <v>3</v>
      </c>
      <c r="AE66" s="275">
        <v>4</v>
      </c>
      <c r="AF66" s="275">
        <v>4</v>
      </c>
      <c r="AG66" s="275">
        <v>3</v>
      </c>
      <c r="AH66" s="275">
        <v>3</v>
      </c>
      <c r="AI66" s="275">
        <v>3</v>
      </c>
      <c r="AJ66" s="275">
        <v>4</v>
      </c>
      <c r="AK66" s="275">
        <v>2</v>
      </c>
      <c r="AL66" s="275">
        <v>3</v>
      </c>
      <c r="AM66" s="275">
        <v>4</v>
      </c>
      <c r="AN66" s="277">
        <f>SUM('tabulasi lengkap'!$W66:$AM66)</f>
        <v>55</v>
      </c>
      <c r="AO66" s="275">
        <v>3</v>
      </c>
      <c r="AP66" s="275">
        <v>3</v>
      </c>
      <c r="AQ66" s="275">
        <v>3</v>
      </c>
      <c r="AR66" s="275">
        <v>2</v>
      </c>
      <c r="AS66" s="275">
        <v>2</v>
      </c>
      <c r="AT66" s="275">
        <v>2</v>
      </c>
      <c r="AU66" s="275">
        <v>3</v>
      </c>
      <c r="AV66" s="275">
        <v>2</v>
      </c>
      <c r="AW66" s="275">
        <v>2</v>
      </c>
      <c r="AX66" s="276">
        <v>3</v>
      </c>
      <c r="AY66" s="276">
        <v>3</v>
      </c>
      <c r="AZ66" s="276">
        <v>2</v>
      </c>
      <c r="BA66" s="276">
        <v>1</v>
      </c>
      <c r="BB66" s="276">
        <v>2</v>
      </c>
      <c r="BC66" s="275">
        <v>3</v>
      </c>
      <c r="BD66" s="275">
        <v>2</v>
      </c>
      <c r="BE66" s="276">
        <v>3</v>
      </c>
      <c r="BF66" s="276">
        <v>2</v>
      </c>
      <c r="BG66" s="278">
        <f>SUM('tabulasi lengkap'!$AO66:$BF66)</f>
        <v>43</v>
      </c>
    </row>
    <row r="67" spans="1:59" ht="22.5" customHeight="1" x14ac:dyDescent="0.2">
      <c r="A67" s="273">
        <v>46000.345381944448</v>
      </c>
      <c r="B67" s="274" t="s">
        <v>8</v>
      </c>
      <c r="C67" s="274" t="s">
        <v>630</v>
      </c>
      <c r="D67" s="274" t="s">
        <v>24</v>
      </c>
      <c r="E67" s="274" t="s">
        <v>110</v>
      </c>
      <c r="F67" s="274" t="s">
        <v>165</v>
      </c>
      <c r="G67" s="274" t="s">
        <v>21</v>
      </c>
      <c r="H67" s="275">
        <v>2</v>
      </c>
      <c r="I67" s="275">
        <v>1</v>
      </c>
      <c r="J67" s="275">
        <v>2</v>
      </c>
      <c r="K67" s="275">
        <v>2</v>
      </c>
      <c r="L67" s="275">
        <v>1</v>
      </c>
      <c r="M67" s="275">
        <v>2</v>
      </c>
      <c r="N67" s="275">
        <v>1</v>
      </c>
      <c r="O67" s="275">
        <v>2</v>
      </c>
      <c r="P67" s="275">
        <v>3</v>
      </c>
      <c r="Q67" s="275">
        <v>2</v>
      </c>
      <c r="R67" s="275">
        <v>1</v>
      </c>
      <c r="S67" s="275">
        <v>2</v>
      </c>
      <c r="T67" s="275">
        <v>1</v>
      </c>
      <c r="U67" s="276">
        <v>1</v>
      </c>
      <c r="V67" s="277">
        <f>SUM('tabulasi lengkap'!$H67:$U67)</f>
        <v>23</v>
      </c>
      <c r="W67" s="275">
        <v>3</v>
      </c>
      <c r="X67" s="276">
        <v>3</v>
      </c>
      <c r="Y67" s="275">
        <v>3</v>
      </c>
      <c r="Z67" s="276">
        <v>3</v>
      </c>
      <c r="AA67" s="276">
        <v>3</v>
      </c>
      <c r="AB67" s="275">
        <v>3</v>
      </c>
      <c r="AC67" s="276">
        <v>2</v>
      </c>
      <c r="AD67" s="275">
        <v>4</v>
      </c>
      <c r="AE67" s="275">
        <v>3</v>
      </c>
      <c r="AF67" s="275">
        <v>3</v>
      </c>
      <c r="AG67" s="275">
        <v>3</v>
      </c>
      <c r="AH67" s="275">
        <v>4</v>
      </c>
      <c r="AI67" s="275">
        <v>3</v>
      </c>
      <c r="AJ67" s="275">
        <v>3</v>
      </c>
      <c r="AK67" s="275">
        <v>4</v>
      </c>
      <c r="AL67" s="275">
        <v>3</v>
      </c>
      <c r="AM67" s="275">
        <v>4</v>
      </c>
      <c r="AN67" s="277">
        <f>SUM('tabulasi lengkap'!$W67:$AM67)</f>
        <v>54</v>
      </c>
      <c r="AO67" s="275">
        <v>3</v>
      </c>
      <c r="AP67" s="275">
        <v>4</v>
      </c>
      <c r="AQ67" s="275">
        <v>2</v>
      </c>
      <c r="AR67" s="275">
        <v>3</v>
      </c>
      <c r="AS67" s="275">
        <v>4</v>
      </c>
      <c r="AT67" s="275">
        <v>1</v>
      </c>
      <c r="AU67" s="275">
        <v>2</v>
      </c>
      <c r="AV67" s="275">
        <v>4</v>
      </c>
      <c r="AW67" s="275">
        <v>3</v>
      </c>
      <c r="AX67" s="276">
        <v>3</v>
      </c>
      <c r="AY67" s="276">
        <v>4</v>
      </c>
      <c r="AZ67" s="276">
        <v>3</v>
      </c>
      <c r="BA67" s="276">
        <v>4</v>
      </c>
      <c r="BB67" s="276">
        <v>3</v>
      </c>
      <c r="BC67" s="275">
        <v>2</v>
      </c>
      <c r="BD67" s="275">
        <v>4</v>
      </c>
      <c r="BE67" s="276">
        <v>4</v>
      </c>
      <c r="BF67" s="276">
        <v>3</v>
      </c>
      <c r="BG67" s="278">
        <f>SUM('tabulasi lengkap'!$AO67:$BF67)</f>
        <v>56</v>
      </c>
    </row>
    <row r="68" spans="1:59" ht="22.5" customHeight="1" x14ac:dyDescent="0.2">
      <c r="A68" s="273">
        <v>46000.345520833333</v>
      </c>
      <c r="B68" s="274" t="s">
        <v>8</v>
      </c>
      <c r="C68" s="274" t="s">
        <v>631</v>
      </c>
      <c r="D68" s="274" t="s">
        <v>10</v>
      </c>
      <c r="E68" s="274" t="s">
        <v>11</v>
      </c>
      <c r="F68" s="274" t="s">
        <v>17</v>
      </c>
      <c r="G68" s="274" t="s">
        <v>157</v>
      </c>
      <c r="H68" s="275">
        <v>1</v>
      </c>
      <c r="I68" s="275">
        <v>2</v>
      </c>
      <c r="J68" s="275">
        <v>2</v>
      </c>
      <c r="K68" s="275">
        <v>2</v>
      </c>
      <c r="L68" s="275">
        <v>1</v>
      </c>
      <c r="M68" s="275">
        <v>1</v>
      </c>
      <c r="N68" s="275">
        <v>1</v>
      </c>
      <c r="O68" s="275">
        <v>2</v>
      </c>
      <c r="P68" s="275">
        <v>3</v>
      </c>
      <c r="Q68" s="275">
        <v>2</v>
      </c>
      <c r="R68" s="275">
        <v>1</v>
      </c>
      <c r="S68" s="275">
        <v>2</v>
      </c>
      <c r="T68" s="275">
        <v>1</v>
      </c>
      <c r="U68" s="276">
        <v>1</v>
      </c>
      <c r="V68" s="277">
        <f>SUM('tabulasi lengkap'!$H68:$U68)</f>
        <v>22</v>
      </c>
      <c r="W68" s="275">
        <v>3</v>
      </c>
      <c r="X68" s="276">
        <v>3</v>
      </c>
      <c r="Y68" s="275">
        <v>4</v>
      </c>
      <c r="Z68" s="276">
        <v>3</v>
      </c>
      <c r="AA68" s="276">
        <v>3</v>
      </c>
      <c r="AB68" s="275">
        <v>3</v>
      </c>
      <c r="AC68" s="276">
        <v>2</v>
      </c>
      <c r="AD68" s="275">
        <v>4</v>
      </c>
      <c r="AE68" s="275">
        <v>4</v>
      </c>
      <c r="AF68" s="275">
        <v>4</v>
      </c>
      <c r="AG68" s="275">
        <v>3</v>
      </c>
      <c r="AH68" s="275">
        <v>2</v>
      </c>
      <c r="AI68" s="275">
        <v>4</v>
      </c>
      <c r="AJ68" s="275">
        <v>4</v>
      </c>
      <c r="AK68" s="275">
        <v>4</v>
      </c>
      <c r="AL68" s="275">
        <v>3</v>
      </c>
      <c r="AM68" s="275">
        <v>4</v>
      </c>
      <c r="AN68" s="277">
        <f>SUM('tabulasi lengkap'!$W68:$AM68)</f>
        <v>57</v>
      </c>
      <c r="AO68" s="275">
        <v>4</v>
      </c>
      <c r="AP68" s="275">
        <v>4</v>
      </c>
      <c r="AQ68" s="275">
        <v>1</v>
      </c>
      <c r="AR68" s="275">
        <v>3</v>
      </c>
      <c r="AS68" s="275">
        <v>3</v>
      </c>
      <c r="AT68" s="275">
        <v>2</v>
      </c>
      <c r="AU68" s="275">
        <v>2</v>
      </c>
      <c r="AV68" s="275">
        <v>4</v>
      </c>
      <c r="AW68" s="275">
        <v>3</v>
      </c>
      <c r="AX68" s="276">
        <v>3</v>
      </c>
      <c r="AY68" s="276">
        <v>4</v>
      </c>
      <c r="AZ68" s="276">
        <v>4</v>
      </c>
      <c r="BA68" s="276">
        <v>3</v>
      </c>
      <c r="BB68" s="276">
        <v>4</v>
      </c>
      <c r="BC68" s="275">
        <v>2</v>
      </c>
      <c r="BD68" s="275">
        <v>4</v>
      </c>
      <c r="BE68" s="276">
        <v>4</v>
      </c>
      <c r="BF68" s="276">
        <v>3</v>
      </c>
      <c r="BG68" s="278">
        <f>SUM('tabulasi lengkap'!$AO68:$BF68)</f>
        <v>57</v>
      </c>
    </row>
    <row r="69" spans="1:59" ht="22.5" customHeight="1" x14ac:dyDescent="0.2">
      <c r="A69" s="273">
        <v>46000.351863425924</v>
      </c>
      <c r="B69" s="274" t="s">
        <v>8</v>
      </c>
      <c r="C69" s="274" t="s">
        <v>632</v>
      </c>
      <c r="D69" s="274" t="s">
        <v>10</v>
      </c>
      <c r="E69" s="274" t="s">
        <v>624</v>
      </c>
      <c r="F69" s="274" t="s">
        <v>70</v>
      </c>
      <c r="G69" s="274" t="s">
        <v>26</v>
      </c>
      <c r="H69" s="275">
        <v>2</v>
      </c>
      <c r="I69" s="275">
        <v>2</v>
      </c>
      <c r="J69" s="275">
        <v>3</v>
      </c>
      <c r="K69" s="275">
        <v>3</v>
      </c>
      <c r="L69" s="275">
        <v>2</v>
      </c>
      <c r="M69" s="275">
        <v>2</v>
      </c>
      <c r="N69" s="275">
        <v>2</v>
      </c>
      <c r="O69" s="275">
        <v>2</v>
      </c>
      <c r="P69" s="275">
        <v>2</v>
      </c>
      <c r="Q69" s="275">
        <v>3</v>
      </c>
      <c r="R69" s="275">
        <v>2</v>
      </c>
      <c r="S69" s="275">
        <v>3</v>
      </c>
      <c r="T69" s="275">
        <v>2</v>
      </c>
      <c r="U69" s="276">
        <v>2</v>
      </c>
      <c r="V69" s="277">
        <f>SUM('tabulasi lengkap'!$H69:$U69)</f>
        <v>32</v>
      </c>
      <c r="W69" s="275">
        <v>2</v>
      </c>
      <c r="X69" s="276">
        <v>2</v>
      </c>
      <c r="Y69" s="275">
        <v>3</v>
      </c>
      <c r="Z69" s="276">
        <v>3</v>
      </c>
      <c r="AA69" s="276">
        <v>2</v>
      </c>
      <c r="AB69" s="275">
        <v>2</v>
      </c>
      <c r="AC69" s="276">
        <v>3</v>
      </c>
      <c r="AD69" s="275">
        <v>2</v>
      </c>
      <c r="AE69" s="275">
        <v>2</v>
      </c>
      <c r="AF69" s="275">
        <v>2</v>
      </c>
      <c r="AG69" s="275">
        <v>2</v>
      </c>
      <c r="AH69" s="275">
        <v>3</v>
      </c>
      <c r="AI69" s="275">
        <v>3</v>
      </c>
      <c r="AJ69" s="275">
        <v>3</v>
      </c>
      <c r="AK69" s="275">
        <v>1</v>
      </c>
      <c r="AL69" s="275">
        <v>3</v>
      </c>
      <c r="AM69" s="275">
        <v>2</v>
      </c>
      <c r="AN69" s="277">
        <f>SUM('tabulasi lengkap'!$W69:$AM69)</f>
        <v>40</v>
      </c>
      <c r="AO69" s="275">
        <v>4</v>
      </c>
      <c r="AP69" s="275">
        <v>3</v>
      </c>
      <c r="AQ69" s="275">
        <v>2</v>
      </c>
      <c r="AR69" s="275">
        <v>3</v>
      </c>
      <c r="AS69" s="275">
        <v>3</v>
      </c>
      <c r="AT69" s="275">
        <v>1</v>
      </c>
      <c r="AU69" s="275">
        <v>1</v>
      </c>
      <c r="AV69" s="275">
        <v>3</v>
      </c>
      <c r="AW69" s="275">
        <v>3</v>
      </c>
      <c r="AX69" s="276">
        <v>4</v>
      </c>
      <c r="AY69" s="276">
        <v>3</v>
      </c>
      <c r="AZ69" s="276">
        <v>3</v>
      </c>
      <c r="BA69" s="276">
        <v>3</v>
      </c>
      <c r="BB69" s="276">
        <v>3</v>
      </c>
      <c r="BC69" s="275">
        <v>1</v>
      </c>
      <c r="BD69" s="275">
        <v>3</v>
      </c>
      <c r="BE69" s="276">
        <v>4</v>
      </c>
      <c r="BF69" s="276">
        <v>4</v>
      </c>
      <c r="BG69" s="278">
        <f>SUM('tabulasi lengkap'!$AO69:$BF69)</f>
        <v>51</v>
      </c>
    </row>
    <row r="70" spans="1:59" ht="22.5" customHeight="1" x14ac:dyDescent="0.2">
      <c r="A70" s="273">
        <v>46000.354942129627</v>
      </c>
      <c r="B70" s="274" t="s">
        <v>8</v>
      </c>
      <c r="C70" s="274" t="s">
        <v>633</v>
      </c>
      <c r="D70" s="274" t="s">
        <v>10</v>
      </c>
      <c r="E70" s="274" t="s">
        <v>11</v>
      </c>
      <c r="F70" s="274" t="s">
        <v>12</v>
      </c>
      <c r="G70" s="274" t="s">
        <v>21</v>
      </c>
      <c r="H70" s="275">
        <v>2</v>
      </c>
      <c r="I70" s="275">
        <v>2</v>
      </c>
      <c r="J70" s="275">
        <v>1</v>
      </c>
      <c r="K70" s="275">
        <v>2</v>
      </c>
      <c r="L70" s="275">
        <v>2</v>
      </c>
      <c r="M70" s="275">
        <v>2</v>
      </c>
      <c r="N70" s="275">
        <v>2</v>
      </c>
      <c r="O70" s="275">
        <v>2</v>
      </c>
      <c r="P70" s="275">
        <v>3</v>
      </c>
      <c r="Q70" s="275">
        <v>2</v>
      </c>
      <c r="R70" s="275">
        <v>2</v>
      </c>
      <c r="S70" s="275">
        <v>2</v>
      </c>
      <c r="T70" s="275">
        <v>2</v>
      </c>
      <c r="U70" s="276">
        <v>2</v>
      </c>
      <c r="V70" s="277">
        <f>SUM('tabulasi lengkap'!$H70:$U70)</f>
        <v>28</v>
      </c>
      <c r="W70" s="275">
        <v>4</v>
      </c>
      <c r="X70" s="276">
        <v>4</v>
      </c>
      <c r="Y70" s="275">
        <v>3</v>
      </c>
      <c r="Z70" s="276">
        <v>3</v>
      </c>
      <c r="AA70" s="276">
        <v>4</v>
      </c>
      <c r="AB70" s="275">
        <v>3</v>
      </c>
      <c r="AC70" s="276">
        <v>3</v>
      </c>
      <c r="AD70" s="275">
        <v>3</v>
      </c>
      <c r="AE70" s="275">
        <v>2</v>
      </c>
      <c r="AF70" s="275">
        <v>3</v>
      </c>
      <c r="AG70" s="275">
        <v>3</v>
      </c>
      <c r="AH70" s="275">
        <v>3</v>
      </c>
      <c r="AI70" s="275">
        <v>4</v>
      </c>
      <c r="AJ70" s="275">
        <v>4</v>
      </c>
      <c r="AK70" s="275">
        <v>2</v>
      </c>
      <c r="AL70" s="275">
        <v>1</v>
      </c>
      <c r="AM70" s="275">
        <v>3</v>
      </c>
      <c r="AN70" s="277">
        <f>SUM('tabulasi lengkap'!$W70:$AM70)</f>
        <v>52</v>
      </c>
      <c r="AO70" s="275">
        <v>2</v>
      </c>
      <c r="AP70" s="275">
        <v>2</v>
      </c>
      <c r="AQ70" s="275">
        <v>2</v>
      </c>
      <c r="AR70" s="275">
        <v>3</v>
      </c>
      <c r="AS70" s="275">
        <v>3</v>
      </c>
      <c r="AT70" s="275">
        <v>2</v>
      </c>
      <c r="AU70" s="275">
        <v>3</v>
      </c>
      <c r="AV70" s="275">
        <v>3</v>
      </c>
      <c r="AW70" s="275">
        <v>2</v>
      </c>
      <c r="AX70" s="276">
        <v>3</v>
      </c>
      <c r="AY70" s="276">
        <v>3</v>
      </c>
      <c r="AZ70" s="276">
        <v>2</v>
      </c>
      <c r="BA70" s="276">
        <v>3</v>
      </c>
      <c r="BB70" s="276">
        <v>2</v>
      </c>
      <c r="BC70" s="275">
        <v>2</v>
      </c>
      <c r="BD70" s="275">
        <v>3</v>
      </c>
      <c r="BE70" s="276">
        <v>2</v>
      </c>
      <c r="BF70" s="276">
        <v>3</v>
      </c>
      <c r="BG70" s="278">
        <f>SUM('tabulasi lengkap'!$AO70:$BF70)</f>
        <v>45</v>
      </c>
    </row>
    <row r="71" spans="1:59" ht="22.5" customHeight="1" x14ac:dyDescent="0.2">
      <c r="A71" s="273">
        <v>46000.355092592596</v>
      </c>
      <c r="B71" s="274" t="s">
        <v>8</v>
      </c>
      <c r="C71" s="274" t="s">
        <v>634</v>
      </c>
      <c r="D71" s="274" t="s">
        <v>24</v>
      </c>
      <c r="E71" s="274" t="s">
        <v>624</v>
      </c>
      <c r="F71" s="274" t="s">
        <v>73</v>
      </c>
      <c r="G71" s="274" t="s">
        <v>21</v>
      </c>
      <c r="H71" s="275">
        <v>2</v>
      </c>
      <c r="I71" s="275">
        <v>3</v>
      </c>
      <c r="J71" s="275">
        <v>3</v>
      </c>
      <c r="K71" s="275">
        <v>3</v>
      </c>
      <c r="L71" s="275">
        <v>2</v>
      </c>
      <c r="M71" s="275">
        <v>2</v>
      </c>
      <c r="N71" s="275">
        <v>2</v>
      </c>
      <c r="O71" s="275">
        <v>2</v>
      </c>
      <c r="P71" s="275">
        <v>2</v>
      </c>
      <c r="Q71" s="275">
        <v>3</v>
      </c>
      <c r="R71" s="275">
        <v>2</v>
      </c>
      <c r="S71" s="275">
        <v>3</v>
      </c>
      <c r="T71" s="275">
        <v>2</v>
      </c>
      <c r="U71" s="276">
        <v>2</v>
      </c>
      <c r="V71" s="277">
        <f>SUM('tabulasi lengkap'!$H71:$U71)</f>
        <v>33</v>
      </c>
      <c r="W71" s="275">
        <v>2</v>
      </c>
      <c r="X71" s="276">
        <v>3</v>
      </c>
      <c r="Y71" s="275">
        <v>4</v>
      </c>
      <c r="Z71" s="276">
        <v>1</v>
      </c>
      <c r="AA71" s="276">
        <v>3</v>
      </c>
      <c r="AB71" s="275">
        <v>3</v>
      </c>
      <c r="AC71" s="276">
        <v>3</v>
      </c>
      <c r="AD71" s="275">
        <v>3</v>
      </c>
      <c r="AE71" s="275">
        <v>3</v>
      </c>
      <c r="AF71" s="275">
        <v>3</v>
      </c>
      <c r="AG71" s="275">
        <v>3</v>
      </c>
      <c r="AH71" s="275">
        <v>2</v>
      </c>
      <c r="AI71" s="275">
        <v>3</v>
      </c>
      <c r="AJ71" s="275">
        <v>3</v>
      </c>
      <c r="AK71" s="275">
        <v>3</v>
      </c>
      <c r="AL71" s="275">
        <v>3</v>
      </c>
      <c r="AM71" s="275">
        <v>3</v>
      </c>
      <c r="AN71" s="277">
        <f>SUM('tabulasi lengkap'!$W71:$AM71)</f>
        <v>48</v>
      </c>
      <c r="AO71" s="275">
        <v>4</v>
      </c>
      <c r="AP71" s="275">
        <v>2</v>
      </c>
      <c r="AQ71" s="275">
        <v>1</v>
      </c>
      <c r="AR71" s="275">
        <v>2</v>
      </c>
      <c r="AS71" s="275">
        <v>4</v>
      </c>
      <c r="AT71" s="275">
        <v>1</v>
      </c>
      <c r="AU71" s="275">
        <v>1</v>
      </c>
      <c r="AV71" s="275">
        <v>4</v>
      </c>
      <c r="AW71" s="275">
        <v>3</v>
      </c>
      <c r="AX71" s="276">
        <v>4</v>
      </c>
      <c r="AY71" s="276">
        <v>4</v>
      </c>
      <c r="AZ71" s="276">
        <v>4</v>
      </c>
      <c r="BA71" s="276">
        <v>4</v>
      </c>
      <c r="BB71" s="276">
        <v>3</v>
      </c>
      <c r="BC71" s="275">
        <v>2</v>
      </c>
      <c r="BD71" s="275">
        <v>2</v>
      </c>
      <c r="BE71" s="276">
        <v>4</v>
      </c>
      <c r="BF71" s="276">
        <v>3</v>
      </c>
      <c r="BG71" s="278">
        <f>SUM('tabulasi lengkap'!$AO71:$BF71)</f>
        <v>52</v>
      </c>
    </row>
    <row r="72" spans="1:59" ht="22.5" customHeight="1" x14ac:dyDescent="0.2">
      <c r="A72" s="273">
        <v>46000.362870370373</v>
      </c>
      <c r="B72" s="274" t="s">
        <v>8</v>
      </c>
      <c r="C72" s="274" t="s">
        <v>635</v>
      </c>
      <c r="D72" s="274" t="s">
        <v>24</v>
      </c>
      <c r="E72" s="274" t="s">
        <v>60</v>
      </c>
      <c r="F72" s="274" t="s">
        <v>165</v>
      </c>
      <c r="G72" s="274" t="s">
        <v>21</v>
      </c>
      <c r="H72" s="275">
        <v>2</v>
      </c>
      <c r="I72" s="275">
        <v>2</v>
      </c>
      <c r="J72" s="275">
        <v>3</v>
      </c>
      <c r="K72" s="275">
        <v>3</v>
      </c>
      <c r="L72" s="275">
        <v>2</v>
      </c>
      <c r="M72" s="275">
        <v>2</v>
      </c>
      <c r="N72" s="275">
        <v>2</v>
      </c>
      <c r="O72" s="275">
        <v>2</v>
      </c>
      <c r="P72" s="275">
        <v>3</v>
      </c>
      <c r="Q72" s="275">
        <v>2</v>
      </c>
      <c r="R72" s="275">
        <v>2</v>
      </c>
      <c r="S72" s="275">
        <v>2</v>
      </c>
      <c r="T72" s="275">
        <v>2</v>
      </c>
      <c r="U72" s="276">
        <v>2</v>
      </c>
      <c r="V72" s="277">
        <f>SUM('tabulasi lengkap'!$H72:$U72)</f>
        <v>31</v>
      </c>
      <c r="W72" s="275">
        <v>2</v>
      </c>
      <c r="X72" s="276">
        <v>3</v>
      </c>
      <c r="Y72" s="275">
        <v>2</v>
      </c>
      <c r="Z72" s="276">
        <v>3</v>
      </c>
      <c r="AA72" s="276">
        <v>3</v>
      </c>
      <c r="AB72" s="275">
        <v>2</v>
      </c>
      <c r="AC72" s="276">
        <v>3</v>
      </c>
      <c r="AD72" s="275">
        <v>2</v>
      </c>
      <c r="AE72" s="275">
        <v>3</v>
      </c>
      <c r="AF72" s="275">
        <v>2</v>
      </c>
      <c r="AG72" s="275">
        <v>3</v>
      </c>
      <c r="AH72" s="275">
        <v>2</v>
      </c>
      <c r="AI72" s="275">
        <v>3</v>
      </c>
      <c r="AJ72" s="275">
        <v>3</v>
      </c>
      <c r="AK72" s="275">
        <v>3</v>
      </c>
      <c r="AL72" s="275">
        <v>3</v>
      </c>
      <c r="AM72" s="275">
        <v>3</v>
      </c>
      <c r="AN72" s="277">
        <f>SUM('tabulasi lengkap'!$W72:$AM72)</f>
        <v>45</v>
      </c>
      <c r="AO72" s="275">
        <v>4</v>
      </c>
      <c r="AP72" s="275">
        <v>4</v>
      </c>
      <c r="AQ72" s="275">
        <v>2</v>
      </c>
      <c r="AR72" s="275">
        <v>4</v>
      </c>
      <c r="AS72" s="275">
        <v>4</v>
      </c>
      <c r="AT72" s="275">
        <v>1</v>
      </c>
      <c r="AU72" s="275">
        <v>1</v>
      </c>
      <c r="AV72" s="275">
        <v>3</v>
      </c>
      <c r="AW72" s="275">
        <v>3</v>
      </c>
      <c r="AX72" s="276">
        <v>4</v>
      </c>
      <c r="AY72" s="276">
        <v>3</v>
      </c>
      <c r="AZ72" s="276">
        <v>4</v>
      </c>
      <c r="BA72" s="276">
        <v>4</v>
      </c>
      <c r="BB72" s="276">
        <v>4</v>
      </c>
      <c r="BC72" s="275">
        <v>1</v>
      </c>
      <c r="BD72" s="275">
        <v>3</v>
      </c>
      <c r="BE72" s="276">
        <v>4</v>
      </c>
      <c r="BF72" s="276">
        <v>4</v>
      </c>
      <c r="BG72" s="278">
        <f>SUM('tabulasi lengkap'!$AO72:$BF72)</f>
        <v>57</v>
      </c>
    </row>
    <row r="73" spans="1:59" ht="22.5" customHeight="1" x14ac:dyDescent="0.2">
      <c r="A73" s="273">
        <v>46000.364814814813</v>
      </c>
      <c r="B73" s="274" t="s">
        <v>8</v>
      </c>
      <c r="C73" s="274" t="s">
        <v>636</v>
      </c>
      <c r="D73" s="274" t="s">
        <v>10</v>
      </c>
      <c r="E73" s="274" t="s">
        <v>123</v>
      </c>
      <c r="F73" s="274" t="s">
        <v>17</v>
      </c>
      <c r="G73" s="274" t="s">
        <v>26</v>
      </c>
      <c r="H73" s="275">
        <v>1</v>
      </c>
      <c r="I73" s="275">
        <v>2</v>
      </c>
      <c r="J73" s="275">
        <v>2</v>
      </c>
      <c r="K73" s="275">
        <v>2</v>
      </c>
      <c r="L73" s="275">
        <v>1</v>
      </c>
      <c r="M73" s="275">
        <v>2</v>
      </c>
      <c r="N73" s="275">
        <v>1</v>
      </c>
      <c r="O73" s="275">
        <v>2</v>
      </c>
      <c r="P73" s="275">
        <v>3</v>
      </c>
      <c r="Q73" s="275">
        <v>2</v>
      </c>
      <c r="R73" s="275">
        <v>1</v>
      </c>
      <c r="S73" s="275">
        <v>2</v>
      </c>
      <c r="T73" s="275">
        <v>1</v>
      </c>
      <c r="U73" s="276">
        <v>1</v>
      </c>
      <c r="V73" s="277">
        <f>SUM('tabulasi lengkap'!$H73:$U73)</f>
        <v>23</v>
      </c>
      <c r="W73" s="275">
        <v>3</v>
      </c>
      <c r="X73" s="276">
        <v>4</v>
      </c>
      <c r="Y73" s="275">
        <v>4</v>
      </c>
      <c r="Z73" s="276">
        <v>4</v>
      </c>
      <c r="AA73" s="276">
        <v>4</v>
      </c>
      <c r="AB73" s="275">
        <v>4</v>
      </c>
      <c r="AC73" s="276">
        <v>4</v>
      </c>
      <c r="AD73" s="275">
        <v>4</v>
      </c>
      <c r="AE73" s="275">
        <v>4</v>
      </c>
      <c r="AF73" s="275">
        <v>4</v>
      </c>
      <c r="AG73" s="275">
        <v>4</v>
      </c>
      <c r="AH73" s="275">
        <v>4</v>
      </c>
      <c r="AI73" s="275">
        <v>4</v>
      </c>
      <c r="AJ73" s="275">
        <v>3</v>
      </c>
      <c r="AK73" s="275">
        <v>4</v>
      </c>
      <c r="AL73" s="275">
        <v>4</v>
      </c>
      <c r="AM73" s="275">
        <v>4</v>
      </c>
      <c r="AN73" s="277">
        <f>SUM('tabulasi lengkap'!$W73:$AM73)</f>
        <v>66</v>
      </c>
      <c r="AO73" s="275">
        <v>4</v>
      </c>
      <c r="AP73" s="275">
        <v>3</v>
      </c>
      <c r="AQ73" s="275">
        <v>2</v>
      </c>
      <c r="AR73" s="275">
        <v>3</v>
      </c>
      <c r="AS73" s="275">
        <v>2</v>
      </c>
      <c r="AT73" s="275">
        <v>2</v>
      </c>
      <c r="AU73" s="275">
        <v>1</v>
      </c>
      <c r="AV73" s="275">
        <v>3</v>
      </c>
      <c r="AW73" s="275">
        <v>4</v>
      </c>
      <c r="AX73" s="276">
        <v>3</v>
      </c>
      <c r="AY73" s="276">
        <v>2</v>
      </c>
      <c r="AZ73" s="276">
        <v>4</v>
      </c>
      <c r="BA73" s="276">
        <v>3</v>
      </c>
      <c r="BB73" s="276">
        <v>3</v>
      </c>
      <c r="BC73" s="275">
        <v>2</v>
      </c>
      <c r="BD73" s="275">
        <v>4</v>
      </c>
      <c r="BE73" s="276">
        <v>3</v>
      </c>
      <c r="BF73" s="276">
        <v>3</v>
      </c>
      <c r="BG73" s="278">
        <f>SUM('tabulasi lengkap'!$AO73:$BF73)</f>
        <v>51</v>
      </c>
    </row>
    <row r="74" spans="1:59" ht="22.5" customHeight="1" x14ac:dyDescent="0.2">
      <c r="A74" s="273">
        <v>46000.3674537037</v>
      </c>
      <c r="B74" s="274" t="s">
        <v>8</v>
      </c>
      <c r="C74" s="274" t="s">
        <v>637</v>
      </c>
      <c r="D74" s="274" t="s">
        <v>24</v>
      </c>
      <c r="E74" s="274" t="s">
        <v>103</v>
      </c>
      <c r="F74" s="274" t="s">
        <v>53</v>
      </c>
      <c r="G74" s="274" t="s">
        <v>13</v>
      </c>
      <c r="H74" s="275">
        <v>1</v>
      </c>
      <c r="I74" s="275">
        <v>2</v>
      </c>
      <c r="J74" s="275">
        <v>2</v>
      </c>
      <c r="K74" s="275">
        <v>2</v>
      </c>
      <c r="L74" s="275">
        <v>1</v>
      </c>
      <c r="M74" s="275">
        <v>2</v>
      </c>
      <c r="N74" s="275">
        <v>1</v>
      </c>
      <c r="O74" s="275">
        <v>2</v>
      </c>
      <c r="P74" s="275">
        <v>3</v>
      </c>
      <c r="Q74" s="275">
        <v>2</v>
      </c>
      <c r="R74" s="275">
        <v>1</v>
      </c>
      <c r="S74" s="275">
        <v>2</v>
      </c>
      <c r="T74" s="275">
        <v>1</v>
      </c>
      <c r="U74" s="276">
        <v>1</v>
      </c>
      <c r="V74" s="277">
        <f>SUM('tabulasi lengkap'!$H74:$U74)</f>
        <v>23</v>
      </c>
      <c r="W74" s="275">
        <v>3</v>
      </c>
      <c r="X74" s="276">
        <v>2</v>
      </c>
      <c r="Y74" s="275">
        <v>4</v>
      </c>
      <c r="Z74" s="276">
        <v>4</v>
      </c>
      <c r="AA74" s="276">
        <v>2</v>
      </c>
      <c r="AB74" s="275">
        <v>3</v>
      </c>
      <c r="AC74" s="276">
        <v>3</v>
      </c>
      <c r="AD74" s="275">
        <v>4</v>
      </c>
      <c r="AE74" s="275">
        <v>4</v>
      </c>
      <c r="AF74" s="275">
        <v>3</v>
      </c>
      <c r="AG74" s="275">
        <v>3</v>
      </c>
      <c r="AH74" s="275">
        <v>4</v>
      </c>
      <c r="AI74" s="275">
        <v>4</v>
      </c>
      <c r="AJ74" s="275">
        <v>4</v>
      </c>
      <c r="AK74" s="275">
        <v>4</v>
      </c>
      <c r="AL74" s="275">
        <v>4</v>
      </c>
      <c r="AM74" s="275">
        <v>4</v>
      </c>
      <c r="AN74" s="277">
        <f>SUM('tabulasi lengkap'!$W74:$AM74)</f>
        <v>59</v>
      </c>
      <c r="AO74" s="275">
        <v>4</v>
      </c>
      <c r="AP74" s="275">
        <v>4</v>
      </c>
      <c r="AQ74" s="275">
        <v>1</v>
      </c>
      <c r="AR74" s="275">
        <v>3</v>
      </c>
      <c r="AS74" s="275">
        <v>3</v>
      </c>
      <c r="AT74" s="275">
        <v>3</v>
      </c>
      <c r="AU74" s="275">
        <v>2</v>
      </c>
      <c r="AV74" s="275">
        <v>3</v>
      </c>
      <c r="AW74" s="275">
        <v>4</v>
      </c>
      <c r="AX74" s="276">
        <v>4</v>
      </c>
      <c r="AY74" s="276">
        <v>3</v>
      </c>
      <c r="AZ74" s="276">
        <v>3</v>
      </c>
      <c r="BA74" s="276">
        <v>4</v>
      </c>
      <c r="BB74" s="276">
        <v>3</v>
      </c>
      <c r="BC74" s="275">
        <v>2</v>
      </c>
      <c r="BD74" s="275">
        <v>3</v>
      </c>
      <c r="BE74" s="276">
        <v>3</v>
      </c>
      <c r="BF74" s="276">
        <v>3</v>
      </c>
      <c r="BG74" s="278">
        <f>SUM('tabulasi lengkap'!$AO74:$BF74)</f>
        <v>55</v>
      </c>
    </row>
    <row r="75" spans="1:59" ht="22.5" customHeight="1" x14ac:dyDescent="0.2">
      <c r="A75" s="273">
        <v>46000.390868055554</v>
      </c>
      <c r="B75" s="274" t="s">
        <v>8</v>
      </c>
      <c r="C75" s="274" t="s">
        <v>638</v>
      </c>
      <c r="D75" s="274" t="s">
        <v>10</v>
      </c>
      <c r="E75" s="274" t="s">
        <v>113</v>
      </c>
      <c r="F75" s="274" t="s">
        <v>47</v>
      </c>
      <c r="G75" s="274" t="s">
        <v>13</v>
      </c>
      <c r="H75" s="275">
        <v>2</v>
      </c>
      <c r="I75" s="275">
        <v>2</v>
      </c>
      <c r="J75" s="275">
        <v>3</v>
      </c>
      <c r="K75" s="275">
        <v>3</v>
      </c>
      <c r="L75" s="275">
        <v>2</v>
      </c>
      <c r="M75" s="275">
        <v>2</v>
      </c>
      <c r="N75" s="275">
        <v>2</v>
      </c>
      <c r="O75" s="275">
        <v>2</v>
      </c>
      <c r="P75" s="275">
        <v>2</v>
      </c>
      <c r="Q75" s="275">
        <v>3</v>
      </c>
      <c r="R75" s="275">
        <v>2</v>
      </c>
      <c r="S75" s="275">
        <v>2</v>
      </c>
      <c r="T75" s="275">
        <v>2</v>
      </c>
      <c r="U75" s="276">
        <v>2</v>
      </c>
      <c r="V75" s="277">
        <f>SUM('tabulasi lengkap'!$H75:$U75)</f>
        <v>31</v>
      </c>
      <c r="W75" s="275">
        <v>2</v>
      </c>
      <c r="X75" s="276">
        <v>3</v>
      </c>
      <c r="Y75" s="275">
        <v>3</v>
      </c>
      <c r="Z75" s="276">
        <v>2</v>
      </c>
      <c r="AA75" s="276">
        <v>2</v>
      </c>
      <c r="AB75" s="275">
        <v>2</v>
      </c>
      <c r="AC75" s="276">
        <v>1</v>
      </c>
      <c r="AD75" s="275">
        <v>3</v>
      </c>
      <c r="AE75" s="275">
        <v>1</v>
      </c>
      <c r="AF75" s="275">
        <v>2</v>
      </c>
      <c r="AG75" s="275">
        <v>3</v>
      </c>
      <c r="AH75" s="275">
        <v>3</v>
      </c>
      <c r="AI75" s="275">
        <v>2</v>
      </c>
      <c r="AJ75" s="275">
        <v>2</v>
      </c>
      <c r="AK75" s="275">
        <v>2</v>
      </c>
      <c r="AL75" s="275">
        <v>3</v>
      </c>
      <c r="AM75" s="275">
        <v>2</v>
      </c>
      <c r="AN75" s="277">
        <f>SUM('tabulasi lengkap'!$W75:$AM75)</f>
        <v>38</v>
      </c>
      <c r="AO75" s="275">
        <v>2</v>
      </c>
      <c r="AP75" s="275">
        <v>3</v>
      </c>
      <c r="AQ75" s="275">
        <v>3</v>
      </c>
      <c r="AR75" s="275">
        <v>3</v>
      </c>
      <c r="AS75" s="275">
        <v>1</v>
      </c>
      <c r="AT75" s="275">
        <v>3</v>
      </c>
      <c r="AU75" s="275">
        <v>4</v>
      </c>
      <c r="AV75" s="275">
        <v>3</v>
      </c>
      <c r="AW75" s="275">
        <v>2</v>
      </c>
      <c r="AX75" s="276">
        <v>2</v>
      </c>
      <c r="AY75" s="276">
        <v>2</v>
      </c>
      <c r="AZ75" s="276">
        <v>3</v>
      </c>
      <c r="BA75" s="276">
        <v>3</v>
      </c>
      <c r="BB75" s="276">
        <v>2</v>
      </c>
      <c r="BC75" s="275">
        <v>2</v>
      </c>
      <c r="BD75" s="275">
        <v>2</v>
      </c>
      <c r="BE75" s="276">
        <v>3</v>
      </c>
      <c r="BF75" s="276">
        <v>3</v>
      </c>
      <c r="BG75" s="278">
        <f>SUM('tabulasi lengkap'!$AO75:$BF75)</f>
        <v>46</v>
      </c>
    </row>
    <row r="76" spans="1:59" ht="22.5" customHeight="1" x14ac:dyDescent="0.2">
      <c r="A76" s="273">
        <v>46000.399039351854</v>
      </c>
      <c r="B76" s="274" t="s">
        <v>8</v>
      </c>
      <c r="C76" s="274" t="s">
        <v>639</v>
      </c>
      <c r="D76" s="274" t="s">
        <v>24</v>
      </c>
      <c r="E76" s="274" t="s">
        <v>624</v>
      </c>
      <c r="F76" s="274" t="s">
        <v>165</v>
      </c>
      <c r="G76" s="274" t="s">
        <v>26</v>
      </c>
      <c r="H76" s="275">
        <v>2</v>
      </c>
      <c r="I76" s="275">
        <v>2</v>
      </c>
      <c r="J76" s="275">
        <v>3</v>
      </c>
      <c r="K76" s="275">
        <v>3</v>
      </c>
      <c r="L76" s="275">
        <v>2</v>
      </c>
      <c r="M76" s="275">
        <v>2</v>
      </c>
      <c r="N76" s="275">
        <v>2</v>
      </c>
      <c r="O76" s="275">
        <v>2</v>
      </c>
      <c r="P76" s="275">
        <v>2</v>
      </c>
      <c r="Q76" s="275">
        <v>3</v>
      </c>
      <c r="R76" s="275">
        <v>2</v>
      </c>
      <c r="S76" s="275">
        <v>2</v>
      </c>
      <c r="T76" s="275">
        <v>2</v>
      </c>
      <c r="U76" s="276">
        <v>2</v>
      </c>
      <c r="V76" s="277">
        <f>SUM('tabulasi lengkap'!$H76:$U76)</f>
        <v>31</v>
      </c>
      <c r="W76" s="275">
        <v>2</v>
      </c>
      <c r="X76" s="276">
        <v>3</v>
      </c>
      <c r="Y76" s="275">
        <v>2</v>
      </c>
      <c r="Z76" s="276">
        <v>2</v>
      </c>
      <c r="AA76" s="276">
        <v>3</v>
      </c>
      <c r="AB76" s="275">
        <v>2</v>
      </c>
      <c r="AC76" s="276">
        <v>2</v>
      </c>
      <c r="AD76" s="275">
        <v>2</v>
      </c>
      <c r="AE76" s="275">
        <v>2</v>
      </c>
      <c r="AF76" s="275">
        <v>2</v>
      </c>
      <c r="AG76" s="275">
        <v>2</v>
      </c>
      <c r="AH76" s="275">
        <v>3</v>
      </c>
      <c r="AI76" s="275">
        <v>2</v>
      </c>
      <c r="AJ76" s="275">
        <v>3</v>
      </c>
      <c r="AK76" s="275">
        <v>2</v>
      </c>
      <c r="AL76" s="275">
        <v>3</v>
      </c>
      <c r="AM76" s="275">
        <v>2</v>
      </c>
      <c r="AN76" s="277">
        <f>SUM('tabulasi lengkap'!$W76:$AM76)</f>
        <v>39</v>
      </c>
      <c r="AO76" s="275">
        <v>2</v>
      </c>
      <c r="AP76" s="275">
        <v>3</v>
      </c>
      <c r="AQ76" s="275">
        <v>1</v>
      </c>
      <c r="AR76" s="275">
        <v>4</v>
      </c>
      <c r="AS76" s="275">
        <v>3</v>
      </c>
      <c r="AT76" s="275">
        <v>2</v>
      </c>
      <c r="AU76" s="275">
        <v>3</v>
      </c>
      <c r="AV76" s="275">
        <v>4</v>
      </c>
      <c r="AW76" s="275">
        <v>3</v>
      </c>
      <c r="AX76" s="276">
        <v>3</v>
      </c>
      <c r="AY76" s="276">
        <v>3</v>
      </c>
      <c r="AZ76" s="276">
        <v>4</v>
      </c>
      <c r="BA76" s="276">
        <v>3</v>
      </c>
      <c r="BB76" s="276">
        <v>4</v>
      </c>
      <c r="BC76" s="275">
        <v>1</v>
      </c>
      <c r="BD76" s="275">
        <v>3</v>
      </c>
      <c r="BE76" s="276">
        <v>3</v>
      </c>
      <c r="BF76" s="276">
        <v>4</v>
      </c>
      <c r="BG76" s="278">
        <f>SUM('tabulasi lengkap'!$AO76:$BF76)</f>
        <v>53</v>
      </c>
    </row>
    <row r="77" spans="1:59" ht="22.5" customHeight="1" x14ac:dyDescent="0.2">
      <c r="A77" s="273">
        <v>46000.400185185186</v>
      </c>
      <c r="B77" s="274" t="s">
        <v>8</v>
      </c>
      <c r="C77" s="274" t="s">
        <v>640</v>
      </c>
      <c r="D77" s="274" t="s">
        <v>10</v>
      </c>
      <c r="E77" s="274" t="s">
        <v>11</v>
      </c>
      <c r="F77" s="274" t="s">
        <v>12</v>
      </c>
      <c r="G77" s="274" t="s">
        <v>26</v>
      </c>
      <c r="H77" s="275">
        <v>2</v>
      </c>
      <c r="I77" s="275">
        <v>2</v>
      </c>
      <c r="J77" s="275">
        <v>2</v>
      </c>
      <c r="K77" s="275">
        <v>2</v>
      </c>
      <c r="L77" s="275">
        <v>1</v>
      </c>
      <c r="M77" s="275">
        <v>2</v>
      </c>
      <c r="N77" s="275">
        <v>1</v>
      </c>
      <c r="O77" s="275">
        <v>2</v>
      </c>
      <c r="P77" s="275">
        <v>3</v>
      </c>
      <c r="Q77" s="275">
        <v>2</v>
      </c>
      <c r="R77" s="275">
        <v>1</v>
      </c>
      <c r="S77" s="275">
        <v>2</v>
      </c>
      <c r="T77" s="275">
        <v>2</v>
      </c>
      <c r="U77" s="276">
        <v>2</v>
      </c>
      <c r="V77" s="277">
        <f>SUM('tabulasi lengkap'!$H77:$U77)</f>
        <v>26</v>
      </c>
      <c r="W77" s="275">
        <v>3</v>
      </c>
      <c r="X77" s="276">
        <v>3</v>
      </c>
      <c r="Y77" s="275">
        <v>3</v>
      </c>
      <c r="Z77" s="276">
        <v>3</v>
      </c>
      <c r="AA77" s="276">
        <v>2</v>
      </c>
      <c r="AB77" s="275">
        <v>3</v>
      </c>
      <c r="AC77" s="276">
        <v>3</v>
      </c>
      <c r="AD77" s="275">
        <v>3</v>
      </c>
      <c r="AE77" s="275">
        <v>3</v>
      </c>
      <c r="AF77" s="275">
        <v>4</v>
      </c>
      <c r="AG77" s="275">
        <v>3</v>
      </c>
      <c r="AH77" s="275">
        <v>3</v>
      </c>
      <c r="AI77" s="275">
        <v>2</v>
      </c>
      <c r="AJ77" s="275">
        <v>3</v>
      </c>
      <c r="AK77" s="275">
        <v>3</v>
      </c>
      <c r="AL77" s="275">
        <v>3</v>
      </c>
      <c r="AM77" s="275">
        <v>3</v>
      </c>
      <c r="AN77" s="277">
        <f>SUM('tabulasi lengkap'!$W77:$AM77)</f>
        <v>50</v>
      </c>
      <c r="AO77" s="275">
        <v>4</v>
      </c>
      <c r="AP77" s="275">
        <v>4</v>
      </c>
      <c r="AQ77" s="275">
        <v>2</v>
      </c>
      <c r="AR77" s="275">
        <v>3</v>
      </c>
      <c r="AS77" s="275">
        <v>3</v>
      </c>
      <c r="AT77" s="275">
        <v>1</v>
      </c>
      <c r="AU77" s="275">
        <v>2</v>
      </c>
      <c r="AV77" s="275">
        <v>3</v>
      </c>
      <c r="AW77" s="275">
        <v>3</v>
      </c>
      <c r="AX77" s="276">
        <v>2</v>
      </c>
      <c r="AY77" s="276">
        <v>3</v>
      </c>
      <c r="AZ77" s="276">
        <v>3</v>
      </c>
      <c r="BA77" s="276">
        <v>4</v>
      </c>
      <c r="BB77" s="276">
        <v>3</v>
      </c>
      <c r="BC77" s="275">
        <v>1</v>
      </c>
      <c r="BD77" s="275">
        <v>3</v>
      </c>
      <c r="BE77" s="276">
        <v>4</v>
      </c>
      <c r="BF77" s="276">
        <v>4</v>
      </c>
      <c r="BG77" s="278">
        <f>SUM('tabulasi lengkap'!$AO77:$BF77)</f>
        <v>52</v>
      </c>
    </row>
    <row r="78" spans="1:59" ht="22.5" customHeight="1" x14ac:dyDescent="0.2">
      <c r="A78" s="273">
        <v>46000.400462962964</v>
      </c>
      <c r="B78" s="274" t="s">
        <v>8</v>
      </c>
      <c r="C78" s="274" t="s">
        <v>641</v>
      </c>
      <c r="D78" s="274" t="s">
        <v>24</v>
      </c>
      <c r="E78" s="274" t="s">
        <v>113</v>
      </c>
      <c r="F78" s="274" t="s">
        <v>17</v>
      </c>
      <c r="G78" s="274" t="s">
        <v>26</v>
      </c>
      <c r="H78" s="275">
        <v>2</v>
      </c>
      <c r="I78" s="275">
        <v>2</v>
      </c>
      <c r="J78" s="275">
        <v>3</v>
      </c>
      <c r="K78" s="275">
        <v>3</v>
      </c>
      <c r="L78" s="275">
        <v>2</v>
      </c>
      <c r="M78" s="275">
        <v>2</v>
      </c>
      <c r="N78" s="275">
        <v>2</v>
      </c>
      <c r="O78" s="275">
        <v>2</v>
      </c>
      <c r="P78" s="275">
        <v>3</v>
      </c>
      <c r="Q78" s="275">
        <v>2</v>
      </c>
      <c r="R78" s="275">
        <v>2</v>
      </c>
      <c r="S78" s="275">
        <v>2</v>
      </c>
      <c r="T78" s="275">
        <v>2</v>
      </c>
      <c r="U78" s="276">
        <v>2</v>
      </c>
      <c r="V78" s="277">
        <f>SUM('tabulasi lengkap'!$H78:$U78)</f>
        <v>31</v>
      </c>
      <c r="W78" s="275">
        <v>2</v>
      </c>
      <c r="X78" s="276">
        <v>3</v>
      </c>
      <c r="Y78" s="275">
        <v>1</v>
      </c>
      <c r="Z78" s="276">
        <v>3</v>
      </c>
      <c r="AA78" s="276">
        <v>3</v>
      </c>
      <c r="AB78" s="275">
        <v>1</v>
      </c>
      <c r="AC78" s="276">
        <v>3</v>
      </c>
      <c r="AD78" s="275">
        <v>3</v>
      </c>
      <c r="AE78" s="275">
        <v>2</v>
      </c>
      <c r="AF78" s="275">
        <v>3</v>
      </c>
      <c r="AG78" s="275">
        <v>3</v>
      </c>
      <c r="AH78" s="275">
        <v>3</v>
      </c>
      <c r="AI78" s="275">
        <v>2</v>
      </c>
      <c r="AJ78" s="275">
        <v>3</v>
      </c>
      <c r="AK78" s="275">
        <v>3</v>
      </c>
      <c r="AL78" s="275">
        <v>3</v>
      </c>
      <c r="AM78" s="275">
        <v>2</v>
      </c>
      <c r="AN78" s="277">
        <f>SUM('tabulasi lengkap'!$W78:$AM78)</f>
        <v>43</v>
      </c>
      <c r="AO78" s="275">
        <v>3</v>
      </c>
      <c r="AP78" s="275">
        <v>2</v>
      </c>
      <c r="AQ78" s="275">
        <v>1</v>
      </c>
      <c r="AR78" s="275">
        <v>3</v>
      </c>
      <c r="AS78" s="275">
        <v>3</v>
      </c>
      <c r="AT78" s="275">
        <v>3</v>
      </c>
      <c r="AU78" s="275">
        <v>2</v>
      </c>
      <c r="AV78" s="275">
        <v>3</v>
      </c>
      <c r="AW78" s="275">
        <v>3</v>
      </c>
      <c r="AX78" s="276">
        <v>3</v>
      </c>
      <c r="AY78" s="276">
        <v>3</v>
      </c>
      <c r="AZ78" s="276">
        <v>3</v>
      </c>
      <c r="BA78" s="276">
        <v>3</v>
      </c>
      <c r="BB78" s="276">
        <v>4</v>
      </c>
      <c r="BC78" s="275">
        <v>2</v>
      </c>
      <c r="BD78" s="275">
        <v>3</v>
      </c>
      <c r="BE78" s="276">
        <v>2</v>
      </c>
      <c r="BF78" s="276">
        <v>3</v>
      </c>
      <c r="BG78" s="278">
        <f>SUM('tabulasi lengkap'!$AO78:$BF78)</f>
        <v>49</v>
      </c>
    </row>
    <row r="79" spans="1:59" ht="22.5" customHeight="1" x14ac:dyDescent="0.2">
      <c r="A79" s="273">
        <v>46000.401087962964</v>
      </c>
      <c r="B79" s="274" t="s">
        <v>8</v>
      </c>
      <c r="C79" s="274" t="s">
        <v>642</v>
      </c>
      <c r="D79" s="274" t="s">
        <v>10</v>
      </c>
      <c r="E79" s="274" t="s">
        <v>113</v>
      </c>
      <c r="F79" s="274" t="s">
        <v>47</v>
      </c>
      <c r="G79" s="274" t="s">
        <v>157</v>
      </c>
      <c r="H79" s="275">
        <v>2</v>
      </c>
      <c r="I79" s="275">
        <v>3</v>
      </c>
      <c r="J79" s="275">
        <v>3</v>
      </c>
      <c r="K79" s="275">
        <v>3</v>
      </c>
      <c r="L79" s="275">
        <v>2</v>
      </c>
      <c r="M79" s="275">
        <v>2</v>
      </c>
      <c r="N79" s="275">
        <v>2</v>
      </c>
      <c r="O79" s="275">
        <v>2</v>
      </c>
      <c r="P79" s="275">
        <v>2</v>
      </c>
      <c r="Q79" s="275">
        <v>3</v>
      </c>
      <c r="R79" s="275">
        <v>2</v>
      </c>
      <c r="S79" s="275">
        <v>3</v>
      </c>
      <c r="T79" s="275">
        <v>2</v>
      </c>
      <c r="U79" s="276">
        <v>2</v>
      </c>
      <c r="V79" s="277">
        <f>SUM('tabulasi lengkap'!$H79:$U79)</f>
        <v>33</v>
      </c>
      <c r="W79" s="275">
        <v>3</v>
      </c>
      <c r="X79" s="276">
        <v>3</v>
      </c>
      <c r="Y79" s="275">
        <v>3</v>
      </c>
      <c r="Z79" s="276">
        <v>3</v>
      </c>
      <c r="AA79" s="276">
        <v>3</v>
      </c>
      <c r="AB79" s="275">
        <v>4</v>
      </c>
      <c r="AC79" s="276">
        <v>2</v>
      </c>
      <c r="AD79" s="275">
        <v>3</v>
      </c>
      <c r="AE79" s="275">
        <v>3</v>
      </c>
      <c r="AF79" s="275">
        <v>3</v>
      </c>
      <c r="AG79" s="275">
        <v>3</v>
      </c>
      <c r="AH79" s="275">
        <v>3</v>
      </c>
      <c r="AI79" s="275">
        <v>3</v>
      </c>
      <c r="AJ79" s="275">
        <v>3</v>
      </c>
      <c r="AK79" s="275">
        <v>4</v>
      </c>
      <c r="AL79" s="275">
        <v>2</v>
      </c>
      <c r="AM79" s="275">
        <v>2</v>
      </c>
      <c r="AN79" s="277">
        <f>SUM('tabulasi lengkap'!$W79:$AM79)</f>
        <v>50</v>
      </c>
      <c r="AO79" s="275">
        <v>2</v>
      </c>
      <c r="AP79" s="275">
        <v>2</v>
      </c>
      <c r="AQ79" s="275">
        <v>4</v>
      </c>
      <c r="AR79" s="275">
        <v>3</v>
      </c>
      <c r="AS79" s="275">
        <v>3</v>
      </c>
      <c r="AT79" s="275">
        <v>3</v>
      </c>
      <c r="AU79" s="275">
        <v>2</v>
      </c>
      <c r="AV79" s="275">
        <v>3</v>
      </c>
      <c r="AW79" s="275">
        <v>2</v>
      </c>
      <c r="AX79" s="276">
        <v>2</v>
      </c>
      <c r="AY79" s="276">
        <v>2</v>
      </c>
      <c r="AZ79" s="276">
        <v>3</v>
      </c>
      <c r="BA79" s="276">
        <v>2</v>
      </c>
      <c r="BB79" s="276">
        <v>1</v>
      </c>
      <c r="BC79" s="275">
        <v>2</v>
      </c>
      <c r="BD79" s="275">
        <v>2</v>
      </c>
      <c r="BE79" s="276">
        <v>2</v>
      </c>
      <c r="BF79" s="276">
        <v>3</v>
      </c>
      <c r="BG79" s="278">
        <f>SUM('tabulasi lengkap'!$AO79:$BF79)</f>
        <v>43</v>
      </c>
    </row>
    <row r="80" spans="1:59" ht="22.5" customHeight="1" x14ac:dyDescent="0.2">
      <c r="A80" s="273">
        <v>46000.401261574072</v>
      </c>
      <c r="B80" s="274" t="s">
        <v>8</v>
      </c>
      <c r="C80" s="274" t="s">
        <v>643</v>
      </c>
      <c r="D80" s="274" t="s">
        <v>24</v>
      </c>
      <c r="E80" s="274" t="s">
        <v>11</v>
      </c>
      <c r="F80" s="274" t="s">
        <v>12</v>
      </c>
      <c r="G80" s="274" t="s">
        <v>157</v>
      </c>
      <c r="H80" s="275">
        <v>2</v>
      </c>
      <c r="I80" s="275">
        <v>2</v>
      </c>
      <c r="J80" s="275">
        <v>2</v>
      </c>
      <c r="K80" s="275">
        <v>1</v>
      </c>
      <c r="L80" s="275">
        <v>1</v>
      </c>
      <c r="M80" s="275">
        <v>2</v>
      </c>
      <c r="N80" s="275">
        <v>2</v>
      </c>
      <c r="O80" s="275">
        <v>2</v>
      </c>
      <c r="P80" s="275">
        <v>3</v>
      </c>
      <c r="Q80" s="275">
        <v>2</v>
      </c>
      <c r="R80" s="275">
        <v>2</v>
      </c>
      <c r="S80" s="275">
        <v>2</v>
      </c>
      <c r="T80" s="275">
        <v>2</v>
      </c>
      <c r="U80" s="276">
        <v>1</v>
      </c>
      <c r="V80" s="277">
        <f>SUM('tabulasi lengkap'!$H80:$U80)</f>
        <v>26</v>
      </c>
      <c r="W80" s="275">
        <v>4</v>
      </c>
      <c r="X80" s="276">
        <v>3</v>
      </c>
      <c r="Y80" s="275">
        <v>3</v>
      </c>
      <c r="Z80" s="276">
        <v>2</v>
      </c>
      <c r="AA80" s="276">
        <v>3</v>
      </c>
      <c r="AB80" s="275">
        <v>3</v>
      </c>
      <c r="AC80" s="276">
        <v>3</v>
      </c>
      <c r="AD80" s="275">
        <v>3</v>
      </c>
      <c r="AE80" s="275">
        <v>4</v>
      </c>
      <c r="AF80" s="275">
        <v>3</v>
      </c>
      <c r="AG80" s="275">
        <v>3</v>
      </c>
      <c r="AH80" s="275">
        <v>4</v>
      </c>
      <c r="AI80" s="275">
        <v>3</v>
      </c>
      <c r="AJ80" s="275">
        <v>3</v>
      </c>
      <c r="AK80" s="275">
        <v>4</v>
      </c>
      <c r="AL80" s="275">
        <v>3</v>
      </c>
      <c r="AM80" s="275">
        <v>3</v>
      </c>
      <c r="AN80" s="277">
        <f>SUM('tabulasi lengkap'!$W80:$AM80)</f>
        <v>54</v>
      </c>
      <c r="AO80" s="275">
        <v>3</v>
      </c>
      <c r="AP80" s="275">
        <v>3</v>
      </c>
      <c r="AQ80" s="275">
        <v>2</v>
      </c>
      <c r="AR80" s="275">
        <v>3</v>
      </c>
      <c r="AS80" s="275">
        <v>4</v>
      </c>
      <c r="AT80" s="275">
        <v>2</v>
      </c>
      <c r="AU80" s="275">
        <v>1</v>
      </c>
      <c r="AV80" s="275">
        <v>2</v>
      </c>
      <c r="AW80" s="275">
        <v>3</v>
      </c>
      <c r="AX80" s="276">
        <v>2</v>
      </c>
      <c r="AY80" s="276">
        <v>3</v>
      </c>
      <c r="AZ80" s="276">
        <v>4</v>
      </c>
      <c r="BA80" s="276">
        <v>3</v>
      </c>
      <c r="BB80" s="276">
        <v>3</v>
      </c>
      <c r="BC80" s="275">
        <v>2</v>
      </c>
      <c r="BD80" s="275">
        <v>3</v>
      </c>
      <c r="BE80" s="276">
        <v>3</v>
      </c>
      <c r="BF80" s="276">
        <v>3</v>
      </c>
      <c r="BG80" s="278">
        <f>SUM('tabulasi lengkap'!$AO80:$BF80)</f>
        <v>49</v>
      </c>
    </row>
    <row r="81" spans="1:59" ht="22.5" customHeight="1" x14ac:dyDescent="0.2">
      <c r="A81" s="273">
        <v>46000.401539351849</v>
      </c>
      <c r="B81" s="274" t="s">
        <v>8</v>
      </c>
      <c r="C81" s="274" t="s">
        <v>644</v>
      </c>
      <c r="D81" s="274" t="s">
        <v>24</v>
      </c>
      <c r="E81" s="274" t="s">
        <v>60</v>
      </c>
      <c r="F81" s="274" t="s">
        <v>73</v>
      </c>
      <c r="G81" s="274" t="s">
        <v>13</v>
      </c>
      <c r="H81" s="275">
        <v>2</v>
      </c>
      <c r="I81" s="275">
        <v>2</v>
      </c>
      <c r="J81" s="275">
        <v>3</v>
      </c>
      <c r="K81" s="275">
        <v>3</v>
      </c>
      <c r="L81" s="275">
        <v>2</v>
      </c>
      <c r="M81" s="275">
        <v>2</v>
      </c>
      <c r="N81" s="275">
        <v>2</v>
      </c>
      <c r="O81" s="275">
        <v>2</v>
      </c>
      <c r="P81" s="275">
        <v>2</v>
      </c>
      <c r="Q81" s="275">
        <v>2</v>
      </c>
      <c r="R81" s="275">
        <v>2</v>
      </c>
      <c r="S81" s="275">
        <v>2</v>
      </c>
      <c r="T81" s="275">
        <v>2</v>
      </c>
      <c r="U81" s="276">
        <v>2</v>
      </c>
      <c r="V81" s="277">
        <f>SUM('tabulasi lengkap'!$H81:$U81)</f>
        <v>30</v>
      </c>
      <c r="W81" s="275">
        <v>2</v>
      </c>
      <c r="X81" s="276">
        <v>3</v>
      </c>
      <c r="Y81" s="275">
        <v>1</v>
      </c>
      <c r="Z81" s="276">
        <v>3</v>
      </c>
      <c r="AA81" s="276">
        <v>2</v>
      </c>
      <c r="AB81" s="275">
        <v>2</v>
      </c>
      <c r="AC81" s="276">
        <v>3</v>
      </c>
      <c r="AD81" s="275">
        <v>2</v>
      </c>
      <c r="AE81" s="275">
        <v>3</v>
      </c>
      <c r="AF81" s="275">
        <v>2</v>
      </c>
      <c r="AG81" s="275">
        <v>2</v>
      </c>
      <c r="AH81" s="275">
        <v>3</v>
      </c>
      <c r="AI81" s="275">
        <v>2</v>
      </c>
      <c r="AJ81" s="275">
        <v>1</v>
      </c>
      <c r="AK81" s="275">
        <v>2</v>
      </c>
      <c r="AL81" s="275">
        <v>3</v>
      </c>
      <c r="AM81" s="275">
        <v>1</v>
      </c>
      <c r="AN81" s="277">
        <f>SUM('tabulasi lengkap'!$W81:$AM81)</f>
        <v>37</v>
      </c>
      <c r="AO81" s="275">
        <v>4</v>
      </c>
      <c r="AP81" s="275">
        <v>4</v>
      </c>
      <c r="AQ81" s="275">
        <v>1</v>
      </c>
      <c r="AR81" s="275">
        <v>3</v>
      </c>
      <c r="AS81" s="275">
        <v>4</v>
      </c>
      <c r="AT81" s="275">
        <v>1</v>
      </c>
      <c r="AU81" s="275">
        <v>1</v>
      </c>
      <c r="AV81" s="275">
        <v>4</v>
      </c>
      <c r="AW81" s="275">
        <v>4</v>
      </c>
      <c r="AX81" s="276">
        <v>4</v>
      </c>
      <c r="AY81" s="276">
        <v>4</v>
      </c>
      <c r="AZ81" s="276">
        <v>3</v>
      </c>
      <c r="BA81" s="276">
        <v>4</v>
      </c>
      <c r="BB81" s="276">
        <v>3</v>
      </c>
      <c r="BC81" s="275">
        <v>1</v>
      </c>
      <c r="BD81" s="275">
        <v>3</v>
      </c>
      <c r="BE81" s="276">
        <v>2</v>
      </c>
      <c r="BF81" s="276">
        <v>4</v>
      </c>
      <c r="BG81" s="278">
        <f>SUM('tabulasi lengkap'!$AO81:$BF81)</f>
        <v>54</v>
      </c>
    </row>
    <row r="82" spans="1:59" ht="22.5" customHeight="1" x14ac:dyDescent="0.2">
      <c r="A82" s="273">
        <v>46000.403067129628</v>
      </c>
      <c r="B82" s="274" t="s">
        <v>8</v>
      </c>
      <c r="C82" s="274" t="s">
        <v>645</v>
      </c>
      <c r="D82" s="274" t="s">
        <v>10</v>
      </c>
      <c r="E82" s="274" t="s">
        <v>113</v>
      </c>
      <c r="F82" s="274" t="s">
        <v>47</v>
      </c>
      <c r="G82" s="274" t="s">
        <v>26</v>
      </c>
      <c r="H82" s="275">
        <v>2</v>
      </c>
      <c r="I82" s="275">
        <v>3</v>
      </c>
      <c r="J82" s="275">
        <v>3</v>
      </c>
      <c r="K82" s="275">
        <v>3</v>
      </c>
      <c r="L82" s="275">
        <v>2</v>
      </c>
      <c r="M82" s="275">
        <v>3</v>
      </c>
      <c r="N82" s="275">
        <v>2</v>
      </c>
      <c r="O82" s="275">
        <v>3</v>
      </c>
      <c r="P82" s="275">
        <v>2</v>
      </c>
      <c r="Q82" s="275">
        <v>3</v>
      </c>
      <c r="R82" s="275">
        <v>2</v>
      </c>
      <c r="S82" s="275">
        <v>3</v>
      </c>
      <c r="T82" s="275">
        <v>2</v>
      </c>
      <c r="U82" s="276">
        <v>2</v>
      </c>
      <c r="V82" s="277">
        <f>SUM('tabulasi lengkap'!$H82:$U82)</f>
        <v>35</v>
      </c>
      <c r="W82" s="275">
        <v>4</v>
      </c>
      <c r="X82" s="276">
        <v>3</v>
      </c>
      <c r="Y82" s="275">
        <v>3</v>
      </c>
      <c r="Z82" s="276">
        <v>3</v>
      </c>
      <c r="AA82" s="276">
        <v>3</v>
      </c>
      <c r="AB82" s="275">
        <v>2</v>
      </c>
      <c r="AC82" s="276">
        <v>3</v>
      </c>
      <c r="AD82" s="275">
        <v>3</v>
      </c>
      <c r="AE82" s="275">
        <v>3</v>
      </c>
      <c r="AF82" s="275">
        <v>3</v>
      </c>
      <c r="AG82" s="275">
        <v>3</v>
      </c>
      <c r="AH82" s="275">
        <v>3</v>
      </c>
      <c r="AI82" s="275">
        <v>2</v>
      </c>
      <c r="AJ82" s="275">
        <v>3</v>
      </c>
      <c r="AK82" s="275">
        <v>3</v>
      </c>
      <c r="AL82" s="275">
        <v>3</v>
      </c>
      <c r="AM82" s="275">
        <v>2</v>
      </c>
      <c r="AN82" s="277">
        <f>SUM('tabulasi lengkap'!$W82:$AM82)</f>
        <v>49</v>
      </c>
      <c r="AO82" s="275">
        <v>3</v>
      </c>
      <c r="AP82" s="275">
        <v>3</v>
      </c>
      <c r="AQ82" s="275">
        <v>3</v>
      </c>
      <c r="AR82" s="275">
        <v>3</v>
      </c>
      <c r="AS82" s="275">
        <v>2</v>
      </c>
      <c r="AT82" s="275">
        <v>2</v>
      </c>
      <c r="AU82" s="275">
        <v>2</v>
      </c>
      <c r="AV82" s="275">
        <v>3</v>
      </c>
      <c r="AW82" s="275">
        <v>4</v>
      </c>
      <c r="AX82" s="276">
        <v>2</v>
      </c>
      <c r="AY82" s="276">
        <v>3</v>
      </c>
      <c r="AZ82" s="276">
        <v>3</v>
      </c>
      <c r="BA82" s="276">
        <v>3</v>
      </c>
      <c r="BB82" s="276">
        <v>3</v>
      </c>
      <c r="BC82" s="275">
        <v>3</v>
      </c>
      <c r="BD82" s="275">
        <v>2</v>
      </c>
      <c r="BE82" s="276">
        <v>3</v>
      </c>
      <c r="BF82" s="276">
        <v>2</v>
      </c>
      <c r="BG82" s="278">
        <f>SUM('tabulasi lengkap'!$AO82:$BF82)</f>
        <v>49</v>
      </c>
    </row>
    <row r="83" spans="1:59" ht="22.5" customHeight="1" x14ac:dyDescent="0.2">
      <c r="A83" s="273">
        <v>46000.404872685183</v>
      </c>
      <c r="B83" s="274" t="s">
        <v>8</v>
      </c>
      <c r="C83" s="274" t="s">
        <v>646</v>
      </c>
      <c r="D83" s="274" t="s">
        <v>10</v>
      </c>
      <c r="E83" s="274" t="s">
        <v>11</v>
      </c>
      <c r="F83" s="274" t="s">
        <v>12</v>
      </c>
      <c r="G83" s="274" t="s">
        <v>13</v>
      </c>
      <c r="H83" s="275">
        <v>2</v>
      </c>
      <c r="I83" s="275">
        <v>2</v>
      </c>
      <c r="J83" s="275">
        <v>2</v>
      </c>
      <c r="K83" s="275">
        <v>2</v>
      </c>
      <c r="L83" s="275">
        <v>1</v>
      </c>
      <c r="M83" s="275">
        <v>2</v>
      </c>
      <c r="N83" s="275">
        <v>2</v>
      </c>
      <c r="O83" s="275">
        <v>2</v>
      </c>
      <c r="P83" s="275">
        <v>3</v>
      </c>
      <c r="Q83" s="275">
        <v>2</v>
      </c>
      <c r="R83" s="275">
        <v>1</v>
      </c>
      <c r="S83" s="275">
        <v>2</v>
      </c>
      <c r="T83" s="275">
        <v>2</v>
      </c>
      <c r="U83" s="276">
        <v>2</v>
      </c>
      <c r="V83" s="277">
        <f>SUM('tabulasi lengkap'!$H83:$U83)</f>
        <v>27</v>
      </c>
      <c r="W83" s="275">
        <v>4</v>
      </c>
      <c r="X83" s="276">
        <v>4</v>
      </c>
      <c r="Y83" s="275">
        <v>3</v>
      </c>
      <c r="Z83" s="276">
        <v>4</v>
      </c>
      <c r="AA83" s="276">
        <v>4</v>
      </c>
      <c r="AB83" s="275">
        <v>3</v>
      </c>
      <c r="AC83" s="276">
        <v>3</v>
      </c>
      <c r="AD83" s="275">
        <v>4</v>
      </c>
      <c r="AE83" s="275">
        <v>4</v>
      </c>
      <c r="AF83" s="275">
        <v>4</v>
      </c>
      <c r="AG83" s="275">
        <v>4</v>
      </c>
      <c r="AH83" s="275">
        <v>4</v>
      </c>
      <c r="AI83" s="275">
        <v>4</v>
      </c>
      <c r="AJ83" s="275">
        <v>4</v>
      </c>
      <c r="AK83" s="275">
        <v>4</v>
      </c>
      <c r="AL83" s="275">
        <v>4</v>
      </c>
      <c r="AM83" s="275">
        <v>4</v>
      </c>
      <c r="AN83" s="277">
        <f>SUM('tabulasi lengkap'!$W83:$AM83)</f>
        <v>65</v>
      </c>
      <c r="AO83" s="275">
        <v>3</v>
      </c>
      <c r="AP83" s="275">
        <v>3</v>
      </c>
      <c r="AQ83" s="275">
        <v>2</v>
      </c>
      <c r="AR83" s="275">
        <v>3</v>
      </c>
      <c r="AS83" s="275">
        <v>2</v>
      </c>
      <c r="AT83" s="275">
        <v>2</v>
      </c>
      <c r="AU83" s="275">
        <v>2</v>
      </c>
      <c r="AV83" s="275">
        <v>2</v>
      </c>
      <c r="AW83" s="275">
        <v>2</v>
      </c>
      <c r="AX83" s="276">
        <v>4</v>
      </c>
      <c r="AY83" s="276">
        <v>2</v>
      </c>
      <c r="AZ83" s="276">
        <v>3</v>
      </c>
      <c r="BA83" s="276">
        <v>3</v>
      </c>
      <c r="BB83" s="276">
        <v>3</v>
      </c>
      <c r="BC83" s="275">
        <v>3</v>
      </c>
      <c r="BD83" s="275">
        <v>3</v>
      </c>
      <c r="BE83" s="276">
        <v>2</v>
      </c>
      <c r="BF83" s="276">
        <v>2</v>
      </c>
      <c r="BG83" s="278">
        <f>SUM('tabulasi lengkap'!$AO83:$BF83)</f>
        <v>46</v>
      </c>
    </row>
    <row r="84" spans="1:59" ht="22.5" customHeight="1" x14ac:dyDescent="0.2">
      <c r="A84" s="273">
        <v>46000.407418981478</v>
      </c>
      <c r="B84" s="274" t="s">
        <v>8</v>
      </c>
      <c r="C84" s="274" t="s">
        <v>647</v>
      </c>
      <c r="D84" s="274" t="s">
        <v>24</v>
      </c>
      <c r="E84" s="274" t="s">
        <v>123</v>
      </c>
      <c r="F84" s="274" t="s">
        <v>17</v>
      </c>
      <c r="G84" s="274" t="s">
        <v>157</v>
      </c>
      <c r="H84" s="275">
        <v>2</v>
      </c>
      <c r="I84" s="275">
        <v>2</v>
      </c>
      <c r="J84" s="275">
        <v>2</v>
      </c>
      <c r="K84" s="275">
        <v>2</v>
      </c>
      <c r="L84" s="275">
        <v>1</v>
      </c>
      <c r="M84" s="275">
        <v>2</v>
      </c>
      <c r="N84" s="275">
        <v>2</v>
      </c>
      <c r="O84" s="275">
        <v>2</v>
      </c>
      <c r="P84" s="275">
        <v>3</v>
      </c>
      <c r="Q84" s="275">
        <v>2</v>
      </c>
      <c r="R84" s="275">
        <v>2</v>
      </c>
      <c r="S84" s="275">
        <v>2</v>
      </c>
      <c r="T84" s="275">
        <v>2</v>
      </c>
      <c r="U84" s="276">
        <v>2</v>
      </c>
      <c r="V84" s="277">
        <f>SUM('tabulasi lengkap'!$H84:$U84)</f>
        <v>28</v>
      </c>
      <c r="W84" s="275">
        <v>3</v>
      </c>
      <c r="X84" s="276">
        <v>3</v>
      </c>
      <c r="Y84" s="275">
        <v>4</v>
      </c>
      <c r="Z84" s="276">
        <v>4</v>
      </c>
      <c r="AA84" s="276">
        <v>3</v>
      </c>
      <c r="AB84" s="275">
        <v>4</v>
      </c>
      <c r="AC84" s="276">
        <v>2</v>
      </c>
      <c r="AD84" s="275">
        <v>4</v>
      </c>
      <c r="AE84" s="275">
        <v>3</v>
      </c>
      <c r="AF84" s="275">
        <v>3</v>
      </c>
      <c r="AG84" s="275">
        <v>2</v>
      </c>
      <c r="AH84" s="275">
        <v>3</v>
      </c>
      <c r="AI84" s="275">
        <v>3</v>
      </c>
      <c r="AJ84" s="275">
        <v>3</v>
      </c>
      <c r="AK84" s="275">
        <v>2</v>
      </c>
      <c r="AL84" s="275">
        <v>3</v>
      </c>
      <c r="AM84" s="275">
        <v>3</v>
      </c>
      <c r="AN84" s="277">
        <f>SUM('tabulasi lengkap'!$W84:$AM84)</f>
        <v>52</v>
      </c>
      <c r="AO84" s="275">
        <v>4</v>
      </c>
      <c r="AP84" s="275">
        <v>4</v>
      </c>
      <c r="AQ84" s="275">
        <v>1</v>
      </c>
      <c r="AR84" s="275">
        <v>3</v>
      </c>
      <c r="AS84" s="275">
        <v>4</v>
      </c>
      <c r="AT84" s="275">
        <v>2</v>
      </c>
      <c r="AU84" s="275">
        <v>1</v>
      </c>
      <c r="AV84" s="275">
        <v>4</v>
      </c>
      <c r="AW84" s="275">
        <v>4</v>
      </c>
      <c r="AX84" s="276">
        <v>3</v>
      </c>
      <c r="AY84" s="276">
        <v>2</v>
      </c>
      <c r="AZ84" s="276">
        <v>3</v>
      </c>
      <c r="BA84" s="276">
        <v>4</v>
      </c>
      <c r="BB84" s="276">
        <v>3</v>
      </c>
      <c r="BC84" s="275">
        <v>2</v>
      </c>
      <c r="BD84" s="275">
        <v>3</v>
      </c>
      <c r="BE84" s="276">
        <v>4</v>
      </c>
      <c r="BF84" s="276">
        <v>3</v>
      </c>
      <c r="BG84" s="278">
        <f>SUM('tabulasi lengkap'!$AO84:$BF84)</f>
        <v>54</v>
      </c>
    </row>
    <row r="85" spans="1:59" ht="22.5" customHeight="1" x14ac:dyDescent="0.2">
      <c r="A85" s="273">
        <v>46000.414826388886</v>
      </c>
      <c r="B85" s="274" t="s">
        <v>8</v>
      </c>
      <c r="C85" s="274" t="s">
        <v>648</v>
      </c>
      <c r="D85" s="274" t="s">
        <v>10</v>
      </c>
      <c r="E85" s="274" t="s">
        <v>113</v>
      </c>
      <c r="F85" s="274" t="s">
        <v>47</v>
      </c>
      <c r="G85" s="274" t="s">
        <v>26</v>
      </c>
      <c r="H85" s="275">
        <v>2</v>
      </c>
      <c r="I85" s="275">
        <v>2</v>
      </c>
      <c r="J85" s="275">
        <v>3</v>
      </c>
      <c r="K85" s="275">
        <v>3</v>
      </c>
      <c r="L85" s="275">
        <v>2</v>
      </c>
      <c r="M85" s="275">
        <v>2</v>
      </c>
      <c r="N85" s="275">
        <v>2</v>
      </c>
      <c r="O85" s="275">
        <v>2</v>
      </c>
      <c r="P85" s="275">
        <v>2</v>
      </c>
      <c r="Q85" s="275">
        <v>2</v>
      </c>
      <c r="R85" s="275">
        <v>2</v>
      </c>
      <c r="S85" s="275">
        <v>2</v>
      </c>
      <c r="T85" s="275">
        <v>2</v>
      </c>
      <c r="U85" s="276">
        <v>2</v>
      </c>
      <c r="V85" s="277">
        <f>SUM('tabulasi lengkap'!$H85:$U85)</f>
        <v>30</v>
      </c>
      <c r="W85" s="275">
        <v>3</v>
      </c>
      <c r="X85" s="276">
        <v>3</v>
      </c>
      <c r="Y85" s="275">
        <v>3</v>
      </c>
      <c r="Z85" s="276">
        <v>3</v>
      </c>
      <c r="AA85" s="276">
        <v>3</v>
      </c>
      <c r="AB85" s="275">
        <v>3</v>
      </c>
      <c r="AC85" s="276">
        <v>3</v>
      </c>
      <c r="AD85" s="275">
        <v>2</v>
      </c>
      <c r="AE85" s="275">
        <v>2</v>
      </c>
      <c r="AF85" s="275">
        <v>3</v>
      </c>
      <c r="AG85" s="275">
        <v>2</v>
      </c>
      <c r="AH85" s="275">
        <v>2</v>
      </c>
      <c r="AI85" s="275">
        <v>2</v>
      </c>
      <c r="AJ85" s="275">
        <v>3</v>
      </c>
      <c r="AK85" s="275">
        <v>3</v>
      </c>
      <c r="AL85" s="275">
        <v>2</v>
      </c>
      <c r="AM85" s="275">
        <v>3</v>
      </c>
      <c r="AN85" s="277">
        <f>SUM('tabulasi lengkap'!$W85:$AM85)</f>
        <v>45</v>
      </c>
      <c r="AO85" s="275">
        <v>4</v>
      </c>
      <c r="AP85" s="275">
        <v>3</v>
      </c>
      <c r="AQ85" s="275">
        <v>1</v>
      </c>
      <c r="AR85" s="275">
        <v>3</v>
      </c>
      <c r="AS85" s="275">
        <v>3</v>
      </c>
      <c r="AT85" s="275">
        <v>1</v>
      </c>
      <c r="AU85" s="275">
        <v>1</v>
      </c>
      <c r="AV85" s="275">
        <v>4</v>
      </c>
      <c r="AW85" s="275">
        <v>2</v>
      </c>
      <c r="AX85" s="276">
        <v>3</v>
      </c>
      <c r="AY85" s="276">
        <v>4</v>
      </c>
      <c r="AZ85" s="276">
        <v>3</v>
      </c>
      <c r="BA85" s="276">
        <v>4</v>
      </c>
      <c r="BB85" s="276">
        <v>3</v>
      </c>
      <c r="BC85" s="275">
        <v>1</v>
      </c>
      <c r="BD85" s="275">
        <v>4</v>
      </c>
      <c r="BE85" s="276">
        <v>2</v>
      </c>
      <c r="BF85" s="276">
        <v>4</v>
      </c>
      <c r="BG85" s="278">
        <f>SUM('tabulasi lengkap'!$AO85:$BF85)</f>
        <v>50</v>
      </c>
    </row>
    <row r="86" spans="1:59" ht="22.5" customHeight="1" x14ac:dyDescent="0.2">
      <c r="A86" s="273">
        <v>46000.415671296294</v>
      </c>
      <c r="B86" s="274" t="s">
        <v>8</v>
      </c>
      <c r="C86" s="274" t="s">
        <v>649</v>
      </c>
      <c r="D86" s="274" t="s">
        <v>10</v>
      </c>
      <c r="E86" s="274" t="s">
        <v>624</v>
      </c>
      <c r="F86" s="274" t="s">
        <v>64</v>
      </c>
      <c r="G86" s="274" t="s">
        <v>157</v>
      </c>
      <c r="H86" s="275">
        <v>2</v>
      </c>
      <c r="I86" s="275">
        <v>2</v>
      </c>
      <c r="J86" s="275">
        <v>2</v>
      </c>
      <c r="K86" s="275">
        <v>2</v>
      </c>
      <c r="L86" s="275">
        <v>1</v>
      </c>
      <c r="M86" s="275">
        <v>2</v>
      </c>
      <c r="N86" s="275">
        <v>2</v>
      </c>
      <c r="O86" s="275">
        <v>2</v>
      </c>
      <c r="P86" s="275">
        <v>3</v>
      </c>
      <c r="Q86" s="275">
        <v>2</v>
      </c>
      <c r="R86" s="275">
        <v>1</v>
      </c>
      <c r="S86" s="275">
        <v>2</v>
      </c>
      <c r="T86" s="275">
        <v>2</v>
      </c>
      <c r="U86" s="276">
        <v>2</v>
      </c>
      <c r="V86" s="277">
        <f>SUM('tabulasi lengkap'!$H86:$U86)</f>
        <v>27</v>
      </c>
      <c r="W86" s="275">
        <v>3</v>
      </c>
      <c r="X86" s="276">
        <v>4</v>
      </c>
      <c r="Y86" s="275">
        <v>3</v>
      </c>
      <c r="Z86" s="276">
        <v>3</v>
      </c>
      <c r="AA86" s="276">
        <v>2</v>
      </c>
      <c r="AB86" s="275">
        <v>3</v>
      </c>
      <c r="AC86" s="276">
        <v>4</v>
      </c>
      <c r="AD86" s="275">
        <v>4</v>
      </c>
      <c r="AE86" s="275">
        <v>3</v>
      </c>
      <c r="AF86" s="275">
        <v>2</v>
      </c>
      <c r="AG86" s="275">
        <v>3</v>
      </c>
      <c r="AH86" s="275">
        <v>4</v>
      </c>
      <c r="AI86" s="275">
        <v>3</v>
      </c>
      <c r="AJ86" s="275">
        <v>3</v>
      </c>
      <c r="AK86" s="275">
        <v>2</v>
      </c>
      <c r="AL86" s="275">
        <v>4</v>
      </c>
      <c r="AM86" s="275">
        <v>3</v>
      </c>
      <c r="AN86" s="277">
        <f>SUM('tabulasi lengkap'!$W86:$AM86)</f>
        <v>53</v>
      </c>
      <c r="AO86" s="275">
        <v>3</v>
      </c>
      <c r="AP86" s="275">
        <v>2</v>
      </c>
      <c r="AQ86" s="275">
        <v>2</v>
      </c>
      <c r="AR86" s="275">
        <v>3</v>
      </c>
      <c r="AS86" s="275">
        <v>2</v>
      </c>
      <c r="AT86" s="275">
        <v>2</v>
      </c>
      <c r="AU86" s="275">
        <v>2</v>
      </c>
      <c r="AV86" s="275">
        <v>3</v>
      </c>
      <c r="AW86" s="275">
        <v>3</v>
      </c>
      <c r="AX86" s="276">
        <v>2</v>
      </c>
      <c r="AY86" s="276">
        <v>2</v>
      </c>
      <c r="AZ86" s="276">
        <v>3</v>
      </c>
      <c r="BA86" s="276">
        <v>2</v>
      </c>
      <c r="BB86" s="276">
        <v>3</v>
      </c>
      <c r="BC86" s="275">
        <v>1</v>
      </c>
      <c r="BD86" s="275">
        <v>2</v>
      </c>
      <c r="BE86" s="276">
        <v>4</v>
      </c>
      <c r="BF86" s="276">
        <v>4</v>
      </c>
      <c r="BG86" s="278">
        <f>SUM('tabulasi lengkap'!$AO86:$BF86)</f>
        <v>45</v>
      </c>
    </row>
    <row r="87" spans="1:59" ht="22.5" customHeight="1" x14ac:dyDescent="0.2">
      <c r="A87" s="273">
        <v>46000.416284722225</v>
      </c>
      <c r="B87" s="274" t="s">
        <v>8</v>
      </c>
      <c r="C87" s="274" t="s">
        <v>650</v>
      </c>
      <c r="D87" s="274" t="s">
        <v>24</v>
      </c>
      <c r="E87" s="274" t="s">
        <v>60</v>
      </c>
      <c r="F87" s="274" t="s">
        <v>64</v>
      </c>
      <c r="G87" s="274" t="s">
        <v>157</v>
      </c>
      <c r="H87" s="275">
        <v>2</v>
      </c>
      <c r="I87" s="275">
        <v>2</v>
      </c>
      <c r="J87" s="275">
        <v>3</v>
      </c>
      <c r="K87" s="275">
        <v>3</v>
      </c>
      <c r="L87" s="275">
        <v>2</v>
      </c>
      <c r="M87" s="275">
        <v>2</v>
      </c>
      <c r="N87" s="275">
        <v>2</v>
      </c>
      <c r="O87" s="275">
        <v>2</v>
      </c>
      <c r="P87" s="275">
        <v>3</v>
      </c>
      <c r="Q87" s="275">
        <v>2</v>
      </c>
      <c r="R87" s="275">
        <v>2</v>
      </c>
      <c r="S87" s="275">
        <v>2</v>
      </c>
      <c r="T87" s="275">
        <v>2</v>
      </c>
      <c r="U87" s="276">
        <v>2</v>
      </c>
      <c r="V87" s="277">
        <f>SUM('tabulasi lengkap'!$H87:$U87)</f>
        <v>31</v>
      </c>
      <c r="W87" s="275">
        <v>2</v>
      </c>
      <c r="X87" s="276">
        <v>2</v>
      </c>
      <c r="Y87" s="275">
        <v>3</v>
      </c>
      <c r="Z87" s="276">
        <v>3</v>
      </c>
      <c r="AA87" s="276">
        <v>2</v>
      </c>
      <c r="AB87" s="275">
        <v>3</v>
      </c>
      <c r="AC87" s="276">
        <v>2</v>
      </c>
      <c r="AD87" s="275">
        <v>2</v>
      </c>
      <c r="AE87" s="275">
        <v>3</v>
      </c>
      <c r="AF87" s="275">
        <v>2</v>
      </c>
      <c r="AG87" s="275">
        <v>3</v>
      </c>
      <c r="AH87" s="275">
        <v>2</v>
      </c>
      <c r="AI87" s="275">
        <v>1</v>
      </c>
      <c r="AJ87" s="275">
        <v>2</v>
      </c>
      <c r="AK87" s="275">
        <v>2</v>
      </c>
      <c r="AL87" s="275">
        <v>2</v>
      </c>
      <c r="AM87" s="275">
        <v>2</v>
      </c>
      <c r="AN87" s="277">
        <f>SUM('tabulasi lengkap'!$W87:$AM87)</f>
        <v>38</v>
      </c>
      <c r="AO87" s="275">
        <v>4</v>
      </c>
      <c r="AP87" s="275">
        <v>4</v>
      </c>
      <c r="AQ87" s="275">
        <v>1</v>
      </c>
      <c r="AR87" s="275">
        <v>4</v>
      </c>
      <c r="AS87" s="275">
        <v>4</v>
      </c>
      <c r="AT87" s="275">
        <v>1</v>
      </c>
      <c r="AU87" s="275">
        <v>1</v>
      </c>
      <c r="AV87" s="275">
        <v>4</v>
      </c>
      <c r="AW87" s="275">
        <v>3</v>
      </c>
      <c r="AX87" s="276">
        <v>4</v>
      </c>
      <c r="AY87" s="276">
        <v>4</v>
      </c>
      <c r="AZ87" s="276">
        <v>4</v>
      </c>
      <c r="BA87" s="276">
        <v>4</v>
      </c>
      <c r="BB87" s="276">
        <v>4</v>
      </c>
      <c r="BC87" s="275">
        <v>1</v>
      </c>
      <c r="BD87" s="275">
        <v>3</v>
      </c>
      <c r="BE87" s="276">
        <v>4</v>
      </c>
      <c r="BF87" s="276">
        <v>4</v>
      </c>
      <c r="BG87" s="278">
        <f>SUM('tabulasi lengkap'!$AO87:$BF87)</f>
        <v>58</v>
      </c>
    </row>
    <row r="88" spans="1:59" ht="22.5" customHeight="1" x14ac:dyDescent="0.2">
      <c r="A88" s="273">
        <v>46000.416944444441</v>
      </c>
      <c r="B88" s="274" t="s">
        <v>8</v>
      </c>
      <c r="C88" s="274" t="s">
        <v>651</v>
      </c>
      <c r="D88" s="274" t="s">
        <v>10</v>
      </c>
      <c r="E88" s="274" t="s">
        <v>113</v>
      </c>
      <c r="F88" s="274" t="s">
        <v>17</v>
      </c>
      <c r="G88" s="274" t="s">
        <v>13</v>
      </c>
      <c r="H88" s="275">
        <v>2</v>
      </c>
      <c r="I88" s="275">
        <v>3</v>
      </c>
      <c r="J88" s="275">
        <v>3</v>
      </c>
      <c r="K88" s="275">
        <v>3</v>
      </c>
      <c r="L88" s="275">
        <v>2</v>
      </c>
      <c r="M88" s="275">
        <v>2</v>
      </c>
      <c r="N88" s="275">
        <v>2</v>
      </c>
      <c r="O88" s="275">
        <v>2</v>
      </c>
      <c r="P88" s="275">
        <v>2</v>
      </c>
      <c r="Q88" s="275">
        <v>3</v>
      </c>
      <c r="R88" s="275">
        <v>2</v>
      </c>
      <c r="S88" s="275">
        <v>3</v>
      </c>
      <c r="T88" s="275">
        <v>2</v>
      </c>
      <c r="U88" s="276">
        <v>2</v>
      </c>
      <c r="V88" s="277">
        <f>SUM('tabulasi lengkap'!$H88:$U88)</f>
        <v>33</v>
      </c>
      <c r="W88" s="275">
        <v>4</v>
      </c>
      <c r="X88" s="276">
        <v>2</v>
      </c>
      <c r="Y88" s="275">
        <v>2</v>
      </c>
      <c r="Z88" s="276">
        <v>3</v>
      </c>
      <c r="AA88" s="276">
        <v>2</v>
      </c>
      <c r="AB88" s="275">
        <v>3</v>
      </c>
      <c r="AC88" s="276">
        <v>3</v>
      </c>
      <c r="AD88" s="275">
        <v>2</v>
      </c>
      <c r="AE88" s="275">
        <v>3</v>
      </c>
      <c r="AF88" s="275">
        <v>4</v>
      </c>
      <c r="AG88" s="275">
        <v>2</v>
      </c>
      <c r="AH88" s="275">
        <v>4</v>
      </c>
      <c r="AI88" s="275">
        <v>4</v>
      </c>
      <c r="AJ88" s="275">
        <v>2</v>
      </c>
      <c r="AK88" s="275">
        <v>3</v>
      </c>
      <c r="AL88" s="275">
        <v>2</v>
      </c>
      <c r="AM88" s="275">
        <v>3</v>
      </c>
      <c r="AN88" s="277">
        <f>SUM('tabulasi lengkap'!$W88:$AM88)</f>
        <v>48</v>
      </c>
      <c r="AO88" s="275">
        <v>2</v>
      </c>
      <c r="AP88" s="275">
        <v>1</v>
      </c>
      <c r="AQ88" s="275">
        <v>3</v>
      </c>
      <c r="AR88" s="275">
        <v>2</v>
      </c>
      <c r="AS88" s="275">
        <v>3</v>
      </c>
      <c r="AT88" s="275">
        <v>3</v>
      </c>
      <c r="AU88" s="275">
        <v>3</v>
      </c>
      <c r="AV88" s="275">
        <v>3</v>
      </c>
      <c r="AW88" s="275">
        <v>2</v>
      </c>
      <c r="AX88" s="276">
        <v>2</v>
      </c>
      <c r="AY88" s="276">
        <v>2</v>
      </c>
      <c r="AZ88" s="276">
        <v>2</v>
      </c>
      <c r="BA88" s="276">
        <v>2</v>
      </c>
      <c r="BB88" s="276">
        <v>2</v>
      </c>
      <c r="BC88" s="275">
        <v>2</v>
      </c>
      <c r="BD88" s="275">
        <v>2</v>
      </c>
      <c r="BE88" s="276">
        <v>2</v>
      </c>
      <c r="BF88" s="276">
        <v>3</v>
      </c>
      <c r="BG88" s="278">
        <f>SUM('tabulasi lengkap'!$AO88:$BF88)</f>
        <v>41</v>
      </c>
    </row>
    <row r="89" spans="1:59" ht="22.5" customHeight="1" x14ac:dyDescent="0.2">
      <c r="A89" s="273">
        <v>46000.421458333331</v>
      </c>
      <c r="B89" s="274" t="s">
        <v>8</v>
      </c>
      <c r="C89" s="274" t="s">
        <v>652</v>
      </c>
      <c r="D89" s="274" t="s">
        <v>10</v>
      </c>
      <c r="E89" s="274" t="s">
        <v>11</v>
      </c>
      <c r="F89" s="274" t="s">
        <v>73</v>
      </c>
      <c r="G89" s="274" t="s">
        <v>157</v>
      </c>
      <c r="H89" s="275">
        <v>2</v>
      </c>
      <c r="I89" s="275">
        <v>2</v>
      </c>
      <c r="J89" s="275">
        <v>2</v>
      </c>
      <c r="K89" s="275">
        <v>2</v>
      </c>
      <c r="L89" s="275">
        <v>1</v>
      </c>
      <c r="M89" s="275">
        <v>2</v>
      </c>
      <c r="N89" s="275">
        <v>2</v>
      </c>
      <c r="O89" s="275">
        <v>2</v>
      </c>
      <c r="P89" s="275">
        <v>3</v>
      </c>
      <c r="Q89" s="275">
        <v>2</v>
      </c>
      <c r="R89" s="275">
        <v>2</v>
      </c>
      <c r="S89" s="275">
        <v>2</v>
      </c>
      <c r="T89" s="275">
        <v>2</v>
      </c>
      <c r="U89" s="276">
        <v>2</v>
      </c>
      <c r="V89" s="277">
        <f>SUM('tabulasi lengkap'!$H89:$U89)</f>
        <v>28</v>
      </c>
      <c r="W89" s="275">
        <v>3</v>
      </c>
      <c r="X89" s="276">
        <v>2</v>
      </c>
      <c r="Y89" s="275">
        <v>3</v>
      </c>
      <c r="Z89" s="276">
        <v>3</v>
      </c>
      <c r="AA89" s="276">
        <v>3</v>
      </c>
      <c r="AB89" s="275">
        <v>4</v>
      </c>
      <c r="AC89" s="276">
        <v>3</v>
      </c>
      <c r="AD89" s="275">
        <v>2</v>
      </c>
      <c r="AE89" s="275">
        <v>3</v>
      </c>
      <c r="AF89" s="275">
        <v>4</v>
      </c>
      <c r="AG89" s="275">
        <v>2</v>
      </c>
      <c r="AH89" s="275">
        <v>3</v>
      </c>
      <c r="AI89" s="275">
        <v>3</v>
      </c>
      <c r="AJ89" s="275">
        <v>3</v>
      </c>
      <c r="AK89" s="275">
        <v>3</v>
      </c>
      <c r="AL89" s="275">
        <v>3</v>
      </c>
      <c r="AM89" s="275">
        <v>3</v>
      </c>
      <c r="AN89" s="277">
        <f>SUM('tabulasi lengkap'!$W89:$AM89)</f>
        <v>50</v>
      </c>
      <c r="AO89" s="275">
        <v>3</v>
      </c>
      <c r="AP89" s="275">
        <v>3</v>
      </c>
      <c r="AQ89" s="275">
        <v>2</v>
      </c>
      <c r="AR89" s="275">
        <v>3</v>
      </c>
      <c r="AS89" s="275">
        <v>3</v>
      </c>
      <c r="AT89" s="275">
        <v>1</v>
      </c>
      <c r="AU89" s="275">
        <v>1</v>
      </c>
      <c r="AV89" s="275">
        <v>4</v>
      </c>
      <c r="AW89" s="275">
        <v>3</v>
      </c>
      <c r="AX89" s="276">
        <v>4</v>
      </c>
      <c r="AY89" s="276">
        <v>3</v>
      </c>
      <c r="AZ89" s="276">
        <v>4</v>
      </c>
      <c r="BA89" s="276">
        <v>4</v>
      </c>
      <c r="BB89" s="276">
        <v>2</v>
      </c>
      <c r="BC89" s="275">
        <v>1</v>
      </c>
      <c r="BD89" s="275">
        <v>3</v>
      </c>
      <c r="BE89" s="276">
        <v>4</v>
      </c>
      <c r="BF89" s="276">
        <v>4</v>
      </c>
      <c r="BG89" s="278">
        <f>SUM('tabulasi lengkap'!$AO89:$BF89)</f>
        <v>52</v>
      </c>
    </row>
    <row r="90" spans="1:59" ht="22.5" customHeight="1" x14ac:dyDescent="0.2">
      <c r="A90" s="273">
        <v>46000.426192129627</v>
      </c>
      <c r="B90" s="274" t="s">
        <v>8</v>
      </c>
      <c r="C90" s="274" t="s">
        <v>653</v>
      </c>
      <c r="D90" s="274" t="s">
        <v>10</v>
      </c>
      <c r="E90" s="274" t="s">
        <v>11</v>
      </c>
      <c r="F90" s="274" t="s">
        <v>17</v>
      </c>
      <c r="G90" s="274" t="s">
        <v>26</v>
      </c>
      <c r="H90" s="275">
        <v>2</v>
      </c>
      <c r="I90" s="275">
        <v>2</v>
      </c>
      <c r="J90" s="275">
        <v>2</v>
      </c>
      <c r="K90" s="275">
        <v>2</v>
      </c>
      <c r="L90" s="275">
        <v>1</v>
      </c>
      <c r="M90" s="275">
        <v>2</v>
      </c>
      <c r="N90" s="275">
        <v>1</v>
      </c>
      <c r="O90" s="275">
        <v>2</v>
      </c>
      <c r="P90" s="275">
        <v>3</v>
      </c>
      <c r="Q90" s="275">
        <v>2</v>
      </c>
      <c r="R90" s="275">
        <v>1</v>
      </c>
      <c r="S90" s="275">
        <v>2</v>
      </c>
      <c r="T90" s="275">
        <v>1</v>
      </c>
      <c r="U90" s="276">
        <v>2</v>
      </c>
      <c r="V90" s="277">
        <f>SUM('tabulasi lengkap'!$H90:$U90)</f>
        <v>25</v>
      </c>
      <c r="W90" s="275">
        <v>3</v>
      </c>
      <c r="X90" s="276">
        <v>3</v>
      </c>
      <c r="Y90" s="275">
        <v>4</v>
      </c>
      <c r="Z90" s="276">
        <v>4</v>
      </c>
      <c r="AA90" s="276">
        <v>4</v>
      </c>
      <c r="AB90" s="275">
        <v>3</v>
      </c>
      <c r="AC90" s="276">
        <v>4</v>
      </c>
      <c r="AD90" s="275">
        <v>4</v>
      </c>
      <c r="AE90" s="275">
        <v>3</v>
      </c>
      <c r="AF90" s="275">
        <v>4</v>
      </c>
      <c r="AG90" s="275">
        <v>4</v>
      </c>
      <c r="AH90" s="275">
        <v>4</v>
      </c>
      <c r="AI90" s="275">
        <v>3</v>
      </c>
      <c r="AJ90" s="275">
        <v>4</v>
      </c>
      <c r="AK90" s="275">
        <v>4</v>
      </c>
      <c r="AL90" s="275">
        <v>4</v>
      </c>
      <c r="AM90" s="275">
        <v>4</v>
      </c>
      <c r="AN90" s="277">
        <f>SUM('tabulasi lengkap'!$W90:$AM90)</f>
        <v>63</v>
      </c>
      <c r="AO90" s="275">
        <v>3</v>
      </c>
      <c r="AP90" s="275">
        <v>3</v>
      </c>
      <c r="AQ90" s="275">
        <v>3</v>
      </c>
      <c r="AR90" s="275">
        <v>3</v>
      </c>
      <c r="AS90" s="275">
        <v>3</v>
      </c>
      <c r="AT90" s="275">
        <v>2</v>
      </c>
      <c r="AU90" s="275">
        <v>2</v>
      </c>
      <c r="AV90" s="275">
        <v>3</v>
      </c>
      <c r="AW90" s="275">
        <v>3</v>
      </c>
      <c r="AX90" s="276">
        <v>2</v>
      </c>
      <c r="AY90" s="276">
        <v>3</v>
      </c>
      <c r="AZ90" s="276">
        <v>3</v>
      </c>
      <c r="BA90" s="276">
        <v>4</v>
      </c>
      <c r="BB90" s="276">
        <v>3</v>
      </c>
      <c r="BC90" s="275">
        <v>2</v>
      </c>
      <c r="BD90" s="275">
        <v>2</v>
      </c>
      <c r="BE90" s="276">
        <v>4</v>
      </c>
      <c r="BF90" s="276">
        <v>3</v>
      </c>
      <c r="BG90" s="278">
        <f>SUM('tabulasi lengkap'!$AO90:$BF90)</f>
        <v>51</v>
      </c>
    </row>
    <row r="91" spans="1:59" ht="22.5" customHeight="1" x14ac:dyDescent="0.2">
      <c r="A91" s="273">
        <v>46000.439918981479</v>
      </c>
      <c r="B91" s="274" t="s">
        <v>8</v>
      </c>
      <c r="C91" s="274" t="s">
        <v>654</v>
      </c>
      <c r="D91" s="274" t="s">
        <v>10</v>
      </c>
      <c r="E91" s="274" t="s">
        <v>628</v>
      </c>
      <c r="F91" s="274" t="s">
        <v>90</v>
      </c>
      <c r="G91" s="274" t="s">
        <v>13</v>
      </c>
      <c r="H91" s="275">
        <v>3</v>
      </c>
      <c r="I91" s="275">
        <v>3</v>
      </c>
      <c r="J91" s="275">
        <v>3</v>
      </c>
      <c r="K91" s="275">
        <v>3</v>
      </c>
      <c r="L91" s="275">
        <v>2</v>
      </c>
      <c r="M91" s="275">
        <v>3</v>
      </c>
      <c r="N91" s="275">
        <v>3</v>
      </c>
      <c r="O91" s="275">
        <v>3</v>
      </c>
      <c r="P91" s="275">
        <v>2</v>
      </c>
      <c r="Q91" s="275">
        <v>3</v>
      </c>
      <c r="R91" s="275">
        <v>3</v>
      </c>
      <c r="S91" s="275">
        <v>3</v>
      </c>
      <c r="T91" s="275">
        <v>3</v>
      </c>
      <c r="U91" s="276">
        <v>3</v>
      </c>
      <c r="V91" s="277">
        <f>SUM('tabulasi lengkap'!$H91:$U91)</f>
        <v>40</v>
      </c>
      <c r="W91" s="275">
        <v>3</v>
      </c>
      <c r="X91" s="276">
        <v>3</v>
      </c>
      <c r="Y91" s="275">
        <v>2</v>
      </c>
      <c r="Z91" s="276">
        <v>3</v>
      </c>
      <c r="AA91" s="276">
        <v>2</v>
      </c>
      <c r="AB91" s="275">
        <v>3</v>
      </c>
      <c r="AC91" s="276">
        <v>3</v>
      </c>
      <c r="AD91" s="275">
        <v>3</v>
      </c>
      <c r="AE91" s="275">
        <v>3</v>
      </c>
      <c r="AF91" s="275">
        <v>2</v>
      </c>
      <c r="AG91" s="275">
        <v>2</v>
      </c>
      <c r="AH91" s="275">
        <v>3</v>
      </c>
      <c r="AI91" s="275">
        <v>2</v>
      </c>
      <c r="AJ91" s="275">
        <v>3</v>
      </c>
      <c r="AK91" s="275">
        <v>4</v>
      </c>
      <c r="AL91" s="275">
        <v>3</v>
      </c>
      <c r="AM91" s="275">
        <v>2</v>
      </c>
      <c r="AN91" s="277">
        <f>SUM('tabulasi lengkap'!$W91:$AM91)</f>
        <v>46</v>
      </c>
      <c r="AO91" s="275">
        <v>3</v>
      </c>
      <c r="AP91" s="275">
        <v>2</v>
      </c>
      <c r="AQ91" s="275">
        <v>3</v>
      </c>
      <c r="AR91" s="275">
        <v>3</v>
      </c>
      <c r="AS91" s="275">
        <v>2</v>
      </c>
      <c r="AT91" s="275">
        <v>3</v>
      </c>
      <c r="AU91" s="275">
        <v>3</v>
      </c>
      <c r="AV91" s="275">
        <v>2</v>
      </c>
      <c r="AW91" s="275">
        <v>2</v>
      </c>
      <c r="AX91" s="276">
        <v>3</v>
      </c>
      <c r="AY91" s="276">
        <v>3</v>
      </c>
      <c r="AZ91" s="276">
        <v>3</v>
      </c>
      <c r="BA91" s="276">
        <v>3</v>
      </c>
      <c r="BB91" s="276">
        <v>2</v>
      </c>
      <c r="BC91" s="275">
        <v>2</v>
      </c>
      <c r="BD91" s="275">
        <v>2</v>
      </c>
      <c r="BE91" s="276">
        <v>3</v>
      </c>
      <c r="BF91" s="276">
        <v>3</v>
      </c>
      <c r="BG91" s="278">
        <f>SUM('tabulasi lengkap'!$AO91:$BF91)</f>
        <v>47</v>
      </c>
    </row>
    <row r="92" spans="1:59" ht="22.5" customHeight="1" x14ac:dyDescent="0.2">
      <c r="A92" s="273">
        <v>46000.441828703704</v>
      </c>
      <c r="B92" s="274" t="s">
        <v>8</v>
      </c>
      <c r="C92" s="274" t="s">
        <v>655</v>
      </c>
      <c r="D92" s="274" t="s">
        <v>24</v>
      </c>
      <c r="E92" s="274" t="s">
        <v>11</v>
      </c>
      <c r="F92" s="274" t="s">
        <v>17</v>
      </c>
      <c r="G92" s="274" t="s">
        <v>157</v>
      </c>
      <c r="H92" s="275">
        <v>2</v>
      </c>
      <c r="I92" s="275">
        <v>3</v>
      </c>
      <c r="J92" s="275">
        <v>3</v>
      </c>
      <c r="K92" s="275">
        <v>3</v>
      </c>
      <c r="L92" s="275">
        <v>2</v>
      </c>
      <c r="M92" s="275">
        <v>2</v>
      </c>
      <c r="N92" s="275">
        <v>2</v>
      </c>
      <c r="O92" s="275">
        <v>2</v>
      </c>
      <c r="P92" s="275">
        <v>2</v>
      </c>
      <c r="Q92" s="275">
        <v>3</v>
      </c>
      <c r="R92" s="275">
        <v>2</v>
      </c>
      <c r="S92" s="275">
        <v>3</v>
      </c>
      <c r="T92" s="275">
        <v>2</v>
      </c>
      <c r="U92" s="276">
        <v>2</v>
      </c>
      <c r="V92" s="277">
        <f>SUM('tabulasi lengkap'!$H92:$U92)</f>
        <v>33</v>
      </c>
      <c r="W92" s="275">
        <v>2</v>
      </c>
      <c r="X92" s="276">
        <v>3</v>
      </c>
      <c r="Y92" s="275">
        <v>2</v>
      </c>
      <c r="Z92" s="276">
        <v>1</v>
      </c>
      <c r="AA92" s="276">
        <v>2</v>
      </c>
      <c r="AB92" s="275">
        <v>2</v>
      </c>
      <c r="AC92" s="276">
        <v>2</v>
      </c>
      <c r="AD92" s="275">
        <v>2</v>
      </c>
      <c r="AE92" s="275">
        <v>2</v>
      </c>
      <c r="AF92" s="275">
        <v>2</v>
      </c>
      <c r="AG92" s="275">
        <v>2</v>
      </c>
      <c r="AH92" s="275">
        <v>3</v>
      </c>
      <c r="AI92" s="275">
        <v>3</v>
      </c>
      <c r="AJ92" s="275">
        <v>2</v>
      </c>
      <c r="AK92" s="275">
        <v>2</v>
      </c>
      <c r="AL92" s="275">
        <v>3</v>
      </c>
      <c r="AM92" s="275">
        <v>2</v>
      </c>
      <c r="AN92" s="277">
        <f>SUM('tabulasi lengkap'!$W92:$AM92)</f>
        <v>37</v>
      </c>
      <c r="AO92" s="275">
        <v>3</v>
      </c>
      <c r="AP92" s="275">
        <v>3</v>
      </c>
      <c r="AQ92" s="275">
        <v>2</v>
      </c>
      <c r="AR92" s="275">
        <v>3</v>
      </c>
      <c r="AS92" s="275">
        <v>3</v>
      </c>
      <c r="AT92" s="275">
        <v>3</v>
      </c>
      <c r="AU92" s="275">
        <v>2</v>
      </c>
      <c r="AV92" s="275">
        <v>2</v>
      </c>
      <c r="AW92" s="275">
        <v>3</v>
      </c>
      <c r="AX92" s="276">
        <v>3</v>
      </c>
      <c r="AY92" s="276">
        <v>3</v>
      </c>
      <c r="AZ92" s="276">
        <v>2</v>
      </c>
      <c r="BA92" s="276">
        <v>2</v>
      </c>
      <c r="BB92" s="276">
        <v>3</v>
      </c>
      <c r="BC92" s="275">
        <v>3</v>
      </c>
      <c r="BD92" s="275">
        <v>2</v>
      </c>
      <c r="BE92" s="276">
        <v>2</v>
      </c>
      <c r="BF92" s="276">
        <v>2</v>
      </c>
      <c r="BG92" s="278">
        <f>SUM('tabulasi lengkap'!$AO92:$BF92)</f>
        <v>46</v>
      </c>
    </row>
    <row r="93" spans="1:59" ht="22.5" customHeight="1" x14ac:dyDescent="0.2">
      <c r="A93" s="273">
        <v>46000.442997685182</v>
      </c>
      <c r="B93" s="274" t="s">
        <v>8</v>
      </c>
      <c r="C93" s="274" t="s">
        <v>656</v>
      </c>
      <c r="D93" s="274" t="s">
        <v>10</v>
      </c>
      <c r="E93" s="274" t="s">
        <v>110</v>
      </c>
      <c r="F93" s="274" t="s">
        <v>90</v>
      </c>
      <c r="G93" s="274" t="s">
        <v>13</v>
      </c>
      <c r="H93" s="275">
        <v>3</v>
      </c>
      <c r="I93" s="275">
        <v>1</v>
      </c>
      <c r="J93" s="275">
        <v>3</v>
      </c>
      <c r="K93" s="275">
        <v>3</v>
      </c>
      <c r="L93" s="275">
        <v>2</v>
      </c>
      <c r="M93" s="275">
        <v>3</v>
      </c>
      <c r="N93" s="275">
        <v>2</v>
      </c>
      <c r="O93" s="275">
        <v>3</v>
      </c>
      <c r="P93" s="275">
        <v>1</v>
      </c>
      <c r="Q93" s="275">
        <v>4</v>
      </c>
      <c r="R93" s="275">
        <v>2</v>
      </c>
      <c r="S93" s="275">
        <v>3</v>
      </c>
      <c r="T93" s="275">
        <v>2</v>
      </c>
      <c r="U93" s="276">
        <v>2</v>
      </c>
      <c r="V93" s="277">
        <f>SUM('tabulasi lengkap'!$H93:$U93)</f>
        <v>34</v>
      </c>
      <c r="W93" s="275">
        <v>2</v>
      </c>
      <c r="X93" s="276">
        <v>2</v>
      </c>
      <c r="Y93" s="275">
        <v>3</v>
      </c>
      <c r="Z93" s="276">
        <v>3</v>
      </c>
      <c r="AA93" s="276">
        <v>2</v>
      </c>
      <c r="AB93" s="275">
        <v>3</v>
      </c>
      <c r="AC93" s="276">
        <v>3</v>
      </c>
      <c r="AD93" s="275">
        <v>2</v>
      </c>
      <c r="AE93" s="275">
        <v>2</v>
      </c>
      <c r="AF93" s="275">
        <v>3</v>
      </c>
      <c r="AG93" s="275">
        <v>3</v>
      </c>
      <c r="AH93" s="275">
        <v>2</v>
      </c>
      <c r="AI93" s="275">
        <v>3</v>
      </c>
      <c r="AJ93" s="275">
        <v>2</v>
      </c>
      <c r="AK93" s="275">
        <v>2</v>
      </c>
      <c r="AL93" s="275">
        <v>2</v>
      </c>
      <c r="AM93" s="275">
        <v>3</v>
      </c>
      <c r="AN93" s="277">
        <f>SUM('tabulasi lengkap'!$W93:$AM93)</f>
        <v>42</v>
      </c>
      <c r="AO93" s="275">
        <v>2</v>
      </c>
      <c r="AP93" s="275">
        <v>2</v>
      </c>
      <c r="AQ93" s="275">
        <v>3</v>
      </c>
      <c r="AR93" s="275">
        <v>2</v>
      </c>
      <c r="AS93" s="275">
        <v>2</v>
      </c>
      <c r="AT93" s="275">
        <v>3</v>
      </c>
      <c r="AU93" s="275">
        <v>3</v>
      </c>
      <c r="AV93" s="275">
        <v>2</v>
      </c>
      <c r="AW93" s="275">
        <v>2</v>
      </c>
      <c r="AX93" s="276">
        <v>3</v>
      </c>
      <c r="AY93" s="276">
        <v>3</v>
      </c>
      <c r="AZ93" s="276">
        <v>3</v>
      </c>
      <c r="BA93" s="276">
        <v>1</v>
      </c>
      <c r="BB93" s="276">
        <v>1</v>
      </c>
      <c r="BC93" s="275">
        <v>3</v>
      </c>
      <c r="BD93" s="275">
        <v>3</v>
      </c>
      <c r="BE93" s="276">
        <v>2</v>
      </c>
      <c r="BF93" s="276">
        <v>2</v>
      </c>
      <c r="BG93" s="278">
        <f>SUM('tabulasi lengkap'!$AO93:$BF93)</f>
        <v>42</v>
      </c>
    </row>
    <row r="94" spans="1:59" ht="22.5" customHeight="1" x14ac:dyDescent="0.2">
      <c r="A94" s="273">
        <v>46000.452476851853</v>
      </c>
      <c r="B94" s="274" t="s">
        <v>8</v>
      </c>
      <c r="C94" s="274" t="s">
        <v>657</v>
      </c>
      <c r="D94" s="274" t="s">
        <v>24</v>
      </c>
      <c r="E94" s="274" t="s">
        <v>11</v>
      </c>
      <c r="F94" s="274" t="s">
        <v>64</v>
      </c>
      <c r="G94" s="274" t="s">
        <v>13</v>
      </c>
      <c r="H94" s="275">
        <v>2</v>
      </c>
      <c r="I94" s="275">
        <v>1</v>
      </c>
      <c r="J94" s="275">
        <v>2</v>
      </c>
      <c r="K94" s="275">
        <v>2</v>
      </c>
      <c r="L94" s="275">
        <v>2</v>
      </c>
      <c r="M94" s="275">
        <v>2</v>
      </c>
      <c r="N94" s="275">
        <v>2</v>
      </c>
      <c r="O94" s="275">
        <v>2</v>
      </c>
      <c r="P94" s="275">
        <v>3</v>
      </c>
      <c r="Q94" s="275">
        <v>2</v>
      </c>
      <c r="R94" s="275">
        <v>2</v>
      </c>
      <c r="S94" s="275">
        <v>2</v>
      </c>
      <c r="T94" s="275">
        <v>2</v>
      </c>
      <c r="U94" s="276">
        <v>2</v>
      </c>
      <c r="V94" s="277">
        <f>SUM('tabulasi lengkap'!$H94:$U94)</f>
        <v>28</v>
      </c>
      <c r="W94" s="275">
        <v>4</v>
      </c>
      <c r="X94" s="276">
        <v>3</v>
      </c>
      <c r="Y94" s="275">
        <v>2</v>
      </c>
      <c r="Z94" s="276">
        <v>3</v>
      </c>
      <c r="AA94" s="276">
        <v>2</v>
      </c>
      <c r="AB94" s="275">
        <v>4</v>
      </c>
      <c r="AC94" s="276">
        <v>3</v>
      </c>
      <c r="AD94" s="275">
        <v>3</v>
      </c>
      <c r="AE94" s="275">
        <v>3</v>
      </c>
      <c r="AF94" s="275">
        <v>3</v>
      </c>
      <c r="AG94" s="275">
        <v>3</v>
      </c>
      <c r="AH94" s="275">
        <v>2</v>
      </c>
      <c r="AI94" s="275">
        <v>4</v>
      </c>
      <c r="AJ94" s="275">
        <v>4</v>
      </c>
      <c r="AK94" s="275">
        <v>2</v>
      </c>
      <c r="AL94" s="275">
        <v>3</v>
      </c>
      <c r="AM94" s="275">
        <v>3</v>
      </c>
      <c r="AN94" s="277">
        <f>SUM('tabulasi lengkap'!$W94:$AM94)</f>
        <v>51</v>
      </c>
      <c r="AO94" s="275">
        <v>3</v>
      </c>
      <c r="AP94" s="275">
        <v>2</v>
      </c>
      <c r="AQ94" s="275">
        <v>3</v>
      </c>
      <c r="AR94" s="275">
        <v>3</v>
      </c>
      <c r="AS94" s="275">
        <v>4</v>
      </c>
      <c r="AT94" s="275">
        <v>2</v>
      </c>
      <c r="AU94" s="275">
        <v>3</v>
      </c>
      <c r="AV94" s="275">
        <v>4</v>
      </c>
      <c r="AW94" s="275">
        <v>2</v>
      </c>
      <c r="AX94" s="276">
        <v>3</v>
      </c>
      <c r="AY94" s="276">
        <v>3</v>
      </c>
      <c r="AZ94" s="276">
        <v>3</v>
      </c>
      <c r="BA94" s="276">
        <v>3</v>
      </c>
      <c r="BB94" s="276">
        <v>3</v>
      </c>
      <c r="BC94" s="275">
        <v>2</v>
      </c>
      <c r="BD94" s="275">
        <v>3</v>
      </c>
      <c r="BE94" s="276">
        <v>3</v>
      </c>
      <c r="BF94" s="276">
        <v>3</v>
      </c>
      <c r="BG94" s="278">
        <f>SUM('tabulasi lengkap'!$AO94:$BF94)</f>
        <v>52</v>
      </c>
    </row>
    <row r="95" spans="1:59" ht="22.5" customHeight="1" x14ac:dyDescent="0.2">
      <c r="A95" s="273">
        <v>46000.458796296298</v>
      </c>
      <c r="B95" s="274" t="s">
        <v>8</v>
      </c>
      <c r="C95" s="274" t="s">
        <v>658</v>
      </c>
      <c r="D95" s="274" t="s">
        <v>10</v>
      </c>
      <c r="E95" s="274" t="s">
        <v>123</v>
      </c>
      <c r="F95" s="274" t="s">
        <v>61</v>
      </c>
      <c r="G95" s="274" t="s">
        <v>13</v>
      </c>
      <c r="H95" s="275">
        <v>2</v>
      </c>
      <c r="I95" s="275">
        <v>2</v>
      </c>
      <c r="J95" s="275">
        <v>3</v>
      </c>
      <c r="K95" s="275">
        <v>3</v>
      </c>
      <c r="L95" s="275">
        <v>2</v>
      </c>
      <c r="M95" s="275">
        <v>2</v>
      </c>
      <c r="N95" s="275">
        <v>2</v>
      </c>
      <c r="O95" s="275">
        <v>2</v>
      </c>
      <c r="P95" s="275">
        <v>3</v>
      </c>
      <c r="Q95" s="275">
        <v>2</v>
      </c>
      <c r="R95" s="275">
        <v>2</v>
      </c>
      <c r="S95" s="275">
        <v>2</v>
      </c>
      <c r="T95" s="275">
        <v>2</v>
      </c>
      <c r="U95" s="276">
        <v>2</v>
      </c>
      <c r="V95" s="277">
        <f>SUM('tabulasi lengkap'!$H95:$U95)</f>
        <v>31</v>
      </c>
      <c r="W95" s="275">
        <v>3</v>
      </c>
      <c r="X95" s="276">
        <v>3</v>
      </c>
      <c r="Y95" s="275">
        <v>2</v>
      </c>
      <c r="Z95" s="276">
        <v>2</v>
      </c>
      <c r="AA95" s="276">
        <v>3</v>
      </c>
      <c r="AB95" s="275">
        <v>3</v>
      </c>
      <c r="AC95" s="276">
        <v>4</v>
      </c>
      <c r="AD95" s="275">
        <v>3</v>
      </c>
      <c r="AE95" s="275">
        <v>4</v>
      </c>
      <c r="AF95" s="275">
        <v>2</v>
      </c>
      <c r="AG95" s="275">
        <v>4</v>
      </c>
      <c r="AH95" s="275">
        <v>3</v>
      </c>
      <c r="AI95" s="275">
        <v>2</v>
      </c>
      <c r="AJ95" s="275">
        <v>3</v>
      </c>
      <c r="AK95" s="275">
        <v>3</v>
      </c>
      <c r="AL95" s="275">
        <v>4</v>
      </c>
      <c r="AM95" s="275">
        <v>2</v>
      </c>
      <c r="AN95" s="277">
        <f>SUM('tabulasi lengkap'!$W95:$AM95)</f>
        <v>50</v>
      </c>
      <c r="AO95" s="275">
        <v>3</v>
      </c>
      <c r="AP95" s="275">
        <v>3</v>
      </c>
      <c r="AQ95" s="275">
        <v>2</v>
      </c>
      <c r="AR95" s="275">
        <v>4</v>
      </c>
      <c r="AS95" s="275">
        <v>3</v>
      </c>
      <c r="AT95" s="275">
        <v>2</v>
      </c>
      <c r="AU95" s="275">
        <v>2</v>
      </c>
      <c r="AV95" s="275">
        <v>2</v>
      </c>
      <c r="AW95" s="275">
        <v>4</v>
      </c>
      <c r="AX95" s="276">
        <v>3</v>
      </c>
      <c r="AY95" s="276">
        <v>3</v>
      </c>
      <c r="AZ95" s="276">
        <v>3</v>
      </c>
      <c r="BA95" s="276">
        <v>3</v>
      </c>
      <c r="BB95" s="276">
        <v>4</v>
      </c>
      <c r="BC95" s="275">
        <v>2</v>
      </c>
      <c r="BD95" s="275">
        <v>3</v>
      </c>
      <c r="BE95" s="276">
        <v>3</v>
      </c>
      <c r="BF95" s="276">
        <v>3</v>
      </c>
      <c r="BG95" s="278">
        <f>SUM('tabulasi lengkap'!$AO95:$BF95)</f>
        <v>52</v>
      </c>
    </row>
    <row r="96" spans="1:59" ht="22.5" customHeight="1" x14ac:dyDescent="0.2">
      <c r="A96" s="273">
        <v>46000.463287037041</v>
      </c>
      <c r="B96" s="274" t="s">
        <v>8</v>
      </c>
      <c r="C96" s="274" t="s">
        <v>659</v>
      </c>
      <c r="D96" s="274" t="s">
        <v>24</v>
      </c>
      <c r="E96" s="274" t="s">
        <v>113</v>
      </c>
      <c r="F96" s="274" t="s">
        <v>47</v>
      </c>
      <c r="G96" s="274" t="s">
        <v>21</v>
      </c>
      <c r="H96" s="275">
        <v>3</v>
      </c>
      <c r="I96" s="275">
        <v>3</v>
      </c>
      <c r="J96" s="275">
        <v>3</v>
      </c>
      <c r="K96" s="275">
        <v>3</v>
      </c>
      <c r="L96" s="275">
        <v>2</v>
      </c>
      <c r="M96" s="275">
        <v>3</v>
      </c>
      <c r="N96" s="275">
        <v>2</v>
      </c>
      <c r="O96" s="275">
        <v>3</v>
      </c>
      <c r="P96" s="275">
        <v>2</v>
      </c>
      <c r="Q96" s="275">
        <v>3</v>
      </c>
      <c r="R96" s="275">
        <v>2</v>
      </c>
      <c r="S96" s="275">
        <v>3</v>
      </c>
      <c r="T96" s="275">
        <v>2</v>
      </c>
      <c r="U96" s="276">
        <v>2</v>
      </c>
      <c r="V96" s="277">
        <f>SUM('tabulasi lengkap'!$H96:$U96)</f>
        <v>36</v>
      </c>
      <c r="W96" s="275">
        <v>3</v>
      </c>
      <c r="X96" s="276">
        <v>3</v>
      </c>
      <c r="Y96" s="275">
        <v>3</v>
      </c>
      <c r="Z96" s="276">
        <v>1</v>
      </c>
      <c r="AA96" s="276">
        <v>3</v>
      </c>
      <c r="AB96" s="275">
        <v>2</v>
      </c>
      <c r="AC96" s="276">
        <v>2</v>
      </c>
      <c r="AD96" s="275">
        <v>3</v>
      </c>
      <c r="AE96" s="275">
        <v>2</v>
      </c>
      <c r="AF96" s="275">
        <v>3</v>
      </c>
      <c r="AG96" s="275">
        <v>3</v>
      </c>
      <c r="AH96" s="275">
        <v>3</v>
      </c>
      <c r="AI96" s="275">
        <v>3</v>
      </c>
      <c r="AJ96" s="275">
        <v>4</v>
      </c>
      <c r="AK96" s="275">
        <v>3</v>
      </c>
      <c r="AL96" s="275">
        <v>4</v>
      </c>
      <c r="AM96" s="275">
        <v>3</v>
      </c>
      <c r="AN96" s="277">
        <f>SUM('tabulasi lengkap'!$W96:$AM96)</f>
        <v>48</v>
      </c>
      <c r="AO96" s="275">
        <v>2</v>
      </c>
      <c r="AP96" s="275">
        <v>2</v>
      </c>
      <c r="AQ96" s="275">
        <v>3</v>
      </c>
      <c r="AR96" s="275">
        <v>2</v>
      </c>
      <c r="AS96" s="275">
        <v>2</v>
      </c>
      <c r="AT96" s="275">
        <v>3</v>
      </c>
      <c r="AU96" s="275">
        <v>4</v>
      </c>
      <c r="AV96" s="275">
        <v>2</v>
      </c>
      <c r="AW96" s="275">
        <v>1</v>
      </c>
      <c r="AX96" s="276">
        <v>2</v>
      </c>
      <c r="AY96" s="276">
        <v>2</v>
      </c>
      <c r="AZ96" s="276">
        <v>2</v>
      </c>
      <c r="BA96" s="276">
        <v>2</v>
      </c>
      <c r="BB96" s="276">
        <v>2</v>
      </c>
      <c r="BC96" s="275">
        <v>3</v>
      </c>
      <c r="BD96" s="275">
        <v>2</v>
      </c>
      <c r="BE96" s="276">
        <v>1</v>
      </c>
      <c r="BF96" s="276">
        <v>2</v>
      </c>
      <c r="BG96" s="278">
        <f>SUM('tabulasi lengkap'!$AO96:$BF96)</f>
        <v>39</v>
      </c>
    </row>
    <row r="97" spans="1:59" ht="22.5" customHeight="1" x14ac:dyDescent="0.2">
      <c r="A97" s="273">
        <v>46000.468229166669</v>
      </c>
      <c r="B97" s="274" t="s">
        <v>8</v>
      </c>
      <c r="C97" s="274" t="s">
        <v>660</v>
      </c>
      <c r="D97" s="274" t="s">
        <v>24</v>
      </c>
      <c r="E97" s="274" t="s">
        <v>113</v>
      </c>
      <c r="F97" s="274" t="s">
        <v>73</v>
      </c>
      <c r="G97" s="274" t="s">
        <v>26</v>
      </c>
      <c r="H97" s="275">
        <v>2</v>
      </c>
      <c r="I97" s="275">
        <v>2</v>
      </c>
      <c r="J97" s="275">
        <v>3</v>
      </c>
      <c r="K97" s="275">
        <v>2</v>
      </c>
      <c r="L97" s="275">
        <v>2</v>
      </c>
      <c r="M97" s="275">
        <v>2</v>
      </c>
      <c r="N97" s="275">
        <v>2</v>
      </c>
      <c r="O97" s="275">
        <v>2</v>
      </c>
      <c r="P97" s="275">
        <v>3</v>
      </c>
      <c r="Q97" s="275">
        <v>2</v>
      </c>
      <c r="R97" s="275">
        <v>2</v>
      </c>
      <c r="S97" s="275">
        <v>2</v>
      </c>
      <c r="T97" s="275">
        <v>2</v>
      </c>
      <c r="U97" s="276">
        <v>2</v>
      </c>
      <c r="V97" s="277">
        <f>SUM('tabulasi lengkap'!$H97:$U97)</f>
        <v>30</v>
      </c>
      <c r="W97" s="275">
        <v>3</v>
      </c>
      <c r="X97" s="276">
        <v>2</v>
      </c>
      <c r="Y97" s="275">
        <v>2</v>
      </c>
      <c r="Z97" s="276">
        <v>2</v>
      </c>
      <c r="AA97" s="276">
        <v>1</v>
      </c>
      <c r="AB97" s="275">
        <v>2</v>
      </c>
      <c r="AC97" s="276">
        <v>2</v>
      </c>
      <c r="AD97" s="275">
        <v>2</v>
      </c>
      <c r="AE97" s="275">
        <v>2</v>
      </c>
      <c r="AF97" s="275">
        <v>2</v>
      </c>
      <c r="AG97" s="275">
        <v>3</v>
      </c>
      <c r="AH97" s="275">
        <v>2</v>
      </c>
      <c r="AI97" s="275">
        <v>2</v>
      </c>
      <c r="AJ97" s="275">
        <v>2</v>
      </c>
      <c r="AK97" s="275">
        <v>1</v>
      </c>
      <c r="AL97" s="275">
        <v>2</v>
      </c>
      <c r="AM97" s="275">
        <v>3</v>
      </c>
      <c r="AN97" s="277">
        <f>SUM('tabulasi lengkap'!$W97:$AM97)</f>
        <v>35</v>
      </c>
      <c r="AO97" s="275">
        <v>3</v>
      </c>
      <c r="AP97" s="275">
        <v>3</v>
      </c>
      <c r="AQ97" s="275">
        <v>2</v>
      </c>
      <c r="AR97" s="275">
        <v>4</v>
      </c>
      <c r="AS97" s="275">
        <v>3</v>
      </c>
      <c r="AT97" s="275">
        <v>1</v>
      </c>
      <c r="AU97" s="275">
        <v>2</v>
      </c>
      <c r="AV97" s="275">
        <v>4</v>
      </c>
      <c r="AW97" s="275">
        <v>3</v>
      </c>
      <c r="AX97" s="276">
        <v>4</v>
      </c>
      <c r="AY97" s="276">
        <v>4</v>
      </c>
      <c r="AZ97" s="276">
        <v>3</v>
      </c>
      <c r="BA97" s="276">
        <v>4</v>
      </c>
      <c r="BB97" s="276">
        <v>4</v>
      </c>
      <c r="BC97" s="275">
        <v>3</v>
      </c>
      <c r="BD97" s="275">
        <v>3</v>
      </c>
      <c r="BE97" s="276">
        <v>4</v>
      </c>
      <c r="BF97" s="276">
        <v>2</v>
      </c>
      <c r="BG97" s="278">
        <f>SUM('tabulasi lengkap'!$AO97:$BF97)</f>
        <v>56</v>
      </c>
    </row>
    <row r="98" spans="1:59" ht="22.5" customHeight="1" x14ac:dyDescent="0.2">
      <c r="A98" s="273">
        <v>46000.468958333331</v>
      </c>
      <c r="B98" s="274" t="s">
        <v>8</v>
      </c>
      <c r="C98" s="274" t="s">
        <v>661</v>
      </c>
      <c r="D98" s="274" t="s">
        <v>10</v>
      </c>
      <c r="E98" s="274" t="s">
        <v>103</v>
      </c>
      <c r="F98" s="274" t="s">
        <v>64</v>
      </c>
      <c r="G98" s="274" t="s">
        <v>13</v>
      </c>
      <c r="H98" s="275">
        <v>2</v>
      </c>
      <c r="I98" s="275">
        <v>2</v>
      </c>
      <c r="J98" s="275">
        <v>2</v>
      </c>
      <c r="K98" s="275">
        <v>2</v>
      </c>
      <c r="L98" s="275">
        <v>1</v>
      </c>
      <c r="M98" s="275">
        <v>2</v>
      </c>
      <c r="N98" s="275">
        <v>2</v>
      </c>
      <c r="O98" s="275">
        <v>2</v>
      </c>
      <c r="P98" s="275">
        <v>4</v>
      </c>
      <c r="Q98" s="275">
        <v>2</v>
      </c>
      <c r="R98" s="275">
        <v>2</v>
      </c>
      <c r="S98" s="275">
        <v>2</v>
      </c>
      <c r="T98" s="275">
        <v>2</v>
      </c>
      <c r="U98" s="276">
        <v>2</v>
      </c>
      <c r="V98" s="277">
        <f>SUM('tabulasi lengkap'!$H98:$U98)</f>
        <v>29</v>
      </c>
      <c r="W98" s="275">
        <v>3</v>
      </c>
      <c r="X98" s="276">
        <v>4</v>
      </c>
      <c r="Y98" s="275">
        <v>4</v>
      </c>
      <c r="Z98" s="276">
        <v>3</v>
      </c>
      <c r="AA98" s="276">
        <v>4</v>
      </c>
      <c r="AB98" s="275">
        <v>3</v>
      </c>
      <c r="AC98" s="276">
        <v>4</v>
      </c>
      <c r="AD98" s="275">
        <v>3</v>
      </c>
      <c r="AE98" s="275">
        <v>3</v>
      </c>
      <c r="AF98" s="275">
        <v>4</v>
      </c>
      <c r="AG98" s="275">
        <v>3</v>
      </c>
      <c r="AH98" s="275">
        <v>4</v>
      </c>
      <c r="AI98" s="275">
        <v>3</v>
      </c>
      <c r="AJ98" s="275">
        <v>4</v>
      </c>
      <c r="AK98" s="275">
        <v>4</v>
      </c>
      <c r="AL98" s="275">
        <v>4</v>
      </c>
      <c r="AM98" s="275">
        <v>2</v>
      </c>
      <c r="AN98" s="277">
        <f>SUM('tabulasi lengkap'!$W98:$AM98)</f>
        <v>59</v>
      </c>
      <c r="AO98" s="275">
        <v>3</v>
      </c>
      <c r="AP98" s="275">
        <v>3</v>
      </c>
      <c r="AQ98" s="275">
        <v>3</v>
      </c>
      <c r="AR98" s="275">
        <v>3</v>
      </c>
      <c r="AS98" s="275">
        <v>3</v>
      </c>
      <c r="AT98" s="275">
        <v>2</v>
      </c>
      <c r="AU98" s="275">
        <v>3</v>
      </c>
      <c r="AV98" s="275">
        <v>3</v>
      </c>
      <c r="AW98" s="275">
        <v>3</v>
      </c>
      <c r="AX98" s="276">
        <v>3</v>
      </c>
      <c r="AY98" s="276">
        <v>3</v>
      </c>
      <c r="AZ98" s="276">
        <v>3</v>
      </c>
      <c r="BA98" s="276">
        <v>3</v>
      </c>
      <c r="BB98" s="276">
        <v>3</v>
      </c>
      <c r="BC98" s="275">
        <v>2</v>
      </c>
      <c r="BD98" s="275">
        <v>2</v>
      </c>
      <c r="BE98" s="276">
        <v>2</v>
      </c>
      <c r="BF98" s="276">
        <v>3</v>
      </c>
      <c r="BG98" s="278">
        <f>SUM('tabulasi lengkap'!$AO98:$BF98)</f>
        <v>50</v>
      </c>
    </row>
    <row r="99" spans="1:59" ht="22.5" customHeight="1" x14ac:dyDescent="0.2">
      <c r="A99" s="273">
        <v>46000.478495370371</v>
      </c>
      <c r="B99" s="274" t="s">
        <v>8</v>
      </c>
      <c r="C99" s="274" t="s">
        <v>662</v>
      </c>
      <c r="D99" s="274" t="s">
        <v>10</v>
      </c>
      <c r="E99" s="274" t="s">
        <v>113</v>
      </c>
      <c r="F99" s="274" t="s">
        <v>165</v>
      </c>
      <c r="G99" s="274" t="s">
        <v>13</v>
      </c>
      <c r="H99" s="275">
        <v>2</v>
      </c>
      <c r="I99" s="275">
        <v>2</v>
      </c>
      <c r="J99" s="275">
        <v>2</v>
      </c>
      <c r="K99" s="275">
        <v>2</v>
      </c>
      <c r="L99" s="275">
        <v>1</v>
      </c>
      <c r="M99" s="275">
        <v>2</v>
      </c>
      <c r="N99" s="275">
        <v>2</v>
      </c>
      <c r="O99" s="275">
        <v>2</v>
      </c>
      <c r="P99" s="275">
        <v>3</v>
      </c>
      <c r="Q99" s="275">
        <v>2</v>
      </c>
      <c r="R99" s="275">
        <v>2</v>
      </c>
      <c r="S99" s="275">
        <v>2</v>
      </c>
      <c r="T99" s="275">
        <v>2</v>
      </c>
      <c r="U99" s="276">
        <v>2</v>
      </c>
      <c r="V99" s="277">
        <f>SUM('tabulasi lengkap'!$H99:$U99)</f>
        <v>28</v>
      </c>
      <c r="W99" s="275">
        <v>4</v>
      </c>
      <c r="X99" s="276">
        <v>4</v>
      </c>
      <c r="Y99" s="275">
        <v>4</v>
      </c>
      <c r="Z99" s="276">
        <v>3</v>
      </c>
      <c r="AA99" s="276">
        <v>4</v>
      </c>
      <c r="AB99" s="275">
        <v>3</v>
      </c>
      <c r="AC99" s="276">
        <v>4</v>
      </c>
      <c r="AD99" s="275">
        <v>4</v>
      </c>
      <c r="AE99" s="275">
        <v>4</v>
      </c>
      <c r="AF99" s="275">
        <v>4</v>
      </c>
      <c r="AG99" s="275">
        <v>4</v>
      </c>
      <c r="AH99" s="275">
        <v>4</v>
      </c>
      <c r="AI99" s="275">
        <v>4</v>
      </c>
      <c r="AJ99" s="275">
        <v>4</v>
      </c>
      <c r="AK99" s="275">
        <v>4</v>
      </c>
      <c r="AL99" s="275">
        <v>4</v>
      </c>
      <c r="AM99" s="275">
        <v>4</v>
      </c>
      <c r="AN99" s="277">
        <f>SUM('tabulasi lengkap'!$W99:$AM99)</f>
        <v>66</v>
      </c>
      <c r="AO99" s="275">
        <v>1</v>
      </c>
      <c r="AP99" s="275">
        <v>2</v>
      </c>
      <c r="AQ99" s="275">
        <v>3</v>
      </c>
      <c r="AR99" s="275">
        <v>2</v>
      </c>
      <c r="AS99" s="275">
        <v>2</v>
      </c>
      <c r="AT99" s="275">
        <v>3</v>
      </c>
      <c r="AU99" s="275">
        <v>3</v>
      </c>
      <c r="AV99" s="275">
        <v>3</v>
      </c>
      <c r="AW99" s="275">
        <v>3</v>
      </c>
      <c r="AX99" s="276">
        <v>2</v>
      </c>
      <c r="AY99" s="276">
        <v>1</v>
      </c>
      <c r="AZ99" s="276">
        <v>1</v>
      </c>
      <c r="BA99" s="276">
        <v>3</v>
      </c>
      <c r="BB99" s="276">
        <v>2</v>
      </c>
      <c r="BC99" s="275">
        <v>4</v>
      </c>
      <c r="BD99" s="275">
        <v>2</v>
      </c>
      <c r="BE99" s="276">
        <v>3</v>
      </c>
      <c r="BF99" s="276">
        <v>1</v>
      </c>
      <c r="BG99" s="278">
        <f>SUM('tabulasi lengkap'!$AO99:$BF99)</f>
        <v>41</v>
      </c>
    </row>
    <row r="100" spans="1:59" ht="22.5" customHeight="1" x14ac:dyDescent="0.2">
      <c r="A100" s="273">
        <v>46000.481435185182</v>
      </c>
      <c r="B100" s="274" t="s">
        <v>8</v>
      </c>
      <c r="C100" s="274" t="s">
        <v>663</v>
      </c>
      <c r="D100" s="274" t="s">
        <v>24</v>
      </c>
      <c r="E100" s="274" t="s">
        <v>11</v>
      </c>
      <c r="F100" s="274" t="s">
        <v>12</v>
      </c>
      <c r="G100" s="274" t="s">
        <v>21</v>
      </c>
      <c r="H100" s="275">
        <v>2</v>
      </c>
      <c r="I100" s="275">
        <v>3</v>
      </c>
      <c r="J100" s="275">
        <v>3</v>
      </c>
      <c r="K100" s="275">
        <v>3</v>
      </c>
      <c r="L100" s="275">
        <v>2</v>
      </c>
      <c r="M100" s="275">
        <v>3</v>
      </c>
      <c r="N100" s="275">
        <v>2</v>
      </c>
      <c r="O100" s="275">
        <v>3</v>
      </c>
      <c r="P100" s="275">
        <v>2</v>
      </c>
      <c r="Q100" s="275">
        <v>3</v>
      </c>
      <c r="R100" s="275">
        <v>2</v>
      </c>
      <c r="S100" s="275">
        <v>3</v>
      </c>
      <c r="T100" s="275">
        <v>2</v>
      </c>
      <c r="U100" s="276">
        <v>2</v>
      </c>
      <c r="V100" s="277">
        <f>SUM('tabulasi lengkap'!$H100:$U100)</f>
        <v>35</v>
      </c>
      <c r="W100" s="275">
        <v>2</v>
      </c>
      <c r="X100" s="276">
        <v>2</v>
      </c>
      <c r="Y100" s="275">
        <v>1</v>
      </c>
      <c r="Z100" s="276">
        <v>3</v>
      </c>
      <c r="AA100" s="276">
        <v>2</v>
      </c>
      <c r="AB100" s="275">
        <v>1</v>
      </c>
      <c r="AC100" s="276">
        <v>3</v>
      </c>
      <c r="AD100" s="275">
        <v>2</v>
      </c>
      <c r="AE100" s="275">
        <v>3</v>
      </c>
      <c r="AF100" s="275">
        <v>3</v>
      </c>
      <c r="AG100" s="275">
        <v>3</v>
      </c>
      <c r="AH100" s="275">
        <v>2</v>
      </c>
      <c r="AI100" s="275">
        <v>2</v>
      </c>
      <c r="AJ100" s="275">
        <v>2</v>
      </c>
      <c r="AK100" s="275">
        <v>2</v>
      </c>
      <c r="AL100" s="275">
        <v>2</v>
      </c>
      <c r="AM100" s="275">
        <v>2</v>
      </c>
      <c r="AN100" s="277">
        <f>SUM('tabulasi lengkap'!$W100:$AM100)</f>
        <v>37</v>
      </c>
      <c r="AO100" s="275">
        <v>3</v>
      </c>
      <c r="AP100" s="275">
        <v>2</v>
      </c>
      <c r="AQ100" s="275">
        <v>2</v>
      </c>
      <c r="AR100" s="275">
        <v>3</v>
      </c>
      <c r="AS100" s="275">
        <v>3</v>
      </c>
      <c r="AT100" s="275">
        <v>1</v>
      </c>
      <c r="AU100" s="275">
        <v>2</v>
      </c>
      <c r="AV100" s="275">
        <v>3</v>
      </c>
      <c r="AW100" s="275">
        <v>3</v>
      </c>
      <c r="AX100" s="276">
        <v>3</v>
      </c>
      <c r="AY100" s="276">
        <v>4</v>
      </c>
      <c r="AZ100" s="276">
        <v>3</v>
      </c>
      <c r="BA100" s="276">
        <v>4</v>
      </c>
      <c r="BB100" s="276">
        <v>3</v>
      </c>
      <c r="BC100" s="275">
        <v>2</v>
      </c>
      <c r="BD100" s="275">
        <v>3</v>
      </c>
      <c r="BE100" s="276">
        <v>2</v>
      </c>
      <c r="BF100" s="276">
        <v>3</v>
      </c>
      <c r="BG100" s="278">
        <f>SUM('tabulasi lengkap'!$AO100:$BF100)</f>
        <v>49</v>
      </c>
    </row>
    <row r="101" spans="1:59" ht="22.5" customHeight="1" x14ac:dyDescent="0.2">
      <c r="A101" s="273">
        <v>46000.482418981483</v>
      </c>
      <c r="B101" s="274" t="s">
        <v>8</v>
      </c>
      <c r="C101" s="274" t="s">
        <v>664</v>
      </c>
      <c r="D101" s="274" t="s">
        <v>10</v>
      </c>
      <c r="E101" s="274" t="s">
        <v>113</v>
      </c>
      <c r="F101" s="274" t="s">
        <v>17</v>
      </c>
      <c r="G101" s="274" t="s">
        <v>13</v>
      </c>
      <c r="H101" s="275">
        <v>2</v>
      </c>
      <c r="I101" s="275">
        <v>2</v>
      </c>
      <c r="J101" s="275">
        <v>2</v>
      </c>
      <c r="K101" s="275">
        <v>2</v>
      </c>
      <c r="L101" s="275">
        <v>1</v>
      </c>
      <c r="M101" s="275">
        <v>2</v>
      </c>
      <c r="N101" s="275">
        <v>2</v>
      </c>
      <c r="O101" s="275">
        <v>2</v>
      </c>
      <c r="P101" s="275">
        <v>3</v>
      </c>
      <c r="Q101" s="275">
        <v>2</v>
      </c>
      <c r="R101" s="275">
        <v>1</v>
      </c>
      <c r="S101" s="275">
        <v>2</v>
      </c>
      <c r="T101" s="275">
        <v>1</v>
      </c>
      <c r="U101" s="276">
        <v>2</v>
      </c>
      <c r="V101" s="277">
        <f>SUM('tabulasi lengkap'!$H101:$U101)</f>
        <v>26</v>
      </c>
      <c r="W101" s="275">
        <v>3</v>
      </c>
      <c r="X101" s="276">
        <v>3</v>
      </c>
      <c r="Y101" s="275">
        <v>3</v>
      </c>
      <c r="Z101" s="276">
        <v>3</v>
      </c>
      <c r="AA101" s="276">
        <v>3</v>
      </c>
      <c r="AB101" s="275">
        <v>4</v>
      </c>
      <c r="AC101" s="276">
        <v>4</v>
      </c>
      <c r="AD101" s="275">
        <v>2</v>
      </c>
      <c r="AE101" s="275">
        <v>4</v>
      </c>
      <c r="AF101" s="275">
        <v>4</v>
      </c>
      <c r="AG101" s="275">
        <v>3</v>
      </c>
      <c r="AH101" s="275">
        <v>3</v>
      </c>
      <c r="AI101" s="275">
        <v>3</v>
      </c>
      <c r="AJ101" s="275">
        <v>3</v>
      </c>
      <c r="AK101" s="275">
        <v>2</v>
      </c>
      <c r="AL101" s="275">
        <v>2</v>
      </c>
      <c r="AM101" s="275">
        <v>3</v>
      </c>
      <c r="AN101" s="277">
        <f>SUM('tabulasi lengkap'!$W101:$AM101)</f>
        <v>52</v>
      </c>
      <c r="AO101" s="275">
        <v>2</v>
      </c>
      <c r="AP101" s="275">
        <v>4</v>
      </c>
      <c r="AQ101" s="275">
        <v>2</v>
      </c>
      <c r="AR101" s="275">
        <v>4</v>
      </c>
      <c r="AS101" s="275">
        <v>4</v>
      </c>
      <c r="AT101" s="275">
        <v>1</v>
      </c>
      <c r="AU101" s="275">
        <v>2</v>
      </c>
      <c r="AV101" s="275">
        <v>4</v>
      </c>
      <c r="AW101" s="275">
        <v>4</v>
      </c>
      <c r="AX101" s="276">
        <v>4</v>
      </c>
      <c r="AY101" s="276">
        <v>4</v>
      </c>
      <c r="AZ101" s="276">
        <v>4</v>
      </c>
      <c r="BA101" s="276">
        <v>4</v>
      </c>
      <c r="BB101" s="276">
        <v>4</v>
      </c>
      <c r="BC101" s="275">
        <v>1</v>
      </c>
      <c r="BD101" s="275">
        <v>4</v>
      </c>
      <c r="BE101" s="276">
        <v>3</v>
      </c>
      <c r="BF101" s="276">
        <v>4</v>
      </c>
      <c r="BG101" s="278">
        <f>SUM('tabulasi lengkap'!$AO101:$BF101)</f>
        <v>59</v>
      </c>
    </row>
    <row r="102" spans="1:59" ht="22.5" customHeight="1" x14ac:dyDescent="0.2">
      <c r="A102" s="273">
        <v>46000.489027777781</v>
      </c>
      <c r="B102" s="274" t="s">
        <v>8</v>
      </c>
      <c r="C102" s="274" t="s">
        <v>665</v>
      </c>
      <c r="D102" s="274" t="s">
        <v>10</v>
      </c>
      <c r="E102" s="274" t="s">
        <v>11</v>
      </c>
      <c r="F102" s="274" t="s">
        <v>165</v>
      </c>
      <c r="G102" s="274" t="s">
        <v>26</v>
      </c>
      <c r="H102" s="275">
        <v>2</v>
      </c>
      <c r="I102" s="275">
        <v>2</v>
      </c>
      <c r="J102" s="275">
        <v>3</v>
      </c>
      <c r="K102" s="275">
        <v>3</v>
      </c>
      <c r="L102" s="275">
        <v>2</v>
      </c>
      <c r="M102" s="275">
        <v>2</v>
      </c>
      <c r="N102" s="275">
        <v>2</v>
      </c>
      <c r="O102" s="275">
        <v>2</v>
      </c>
      <c r="P102" s="275">
        <v>2</v>
      </c>
      <c r="Q102" s="275">
        <v>2</v>
      </c>
      <c r="R102" s="275">
        <v>2</v>
      </c>
      <c r="S102" s="275">
        <v>2</v>
      </c>
      <c r="T102" s="275">
        <v>2</v>
      </c>
      <c r="U102" s="276">
        <v>2</v>
      </c>
      <c r="V102" s="277">
        <f>SUM('tabulasi lengkap'!$H102:$U102)</f>
        <v>30</v>
      </c>
      <c r="W102" s="275">
        <v>3</v>
      </c>
      <c r="X102" s="276">
        <v>4</v>
      </c>
      <c r="Y102" s="275">
        <v>4</v>
      </c>
      <c r="Z102" s="276">
        <v>3</v>
      </c>
      <c r="AA102" s="276">
        <v>4</v>
      </c>
      <c r="AB102" s="275">
        <v>3</v>
      </c>
      <c r="AC102" s="276">
        <v>4</v>
      </c>
      <c r="AD102" s="275">
        <v>4</v>
      </c>
      <c r="AE102" s="275">
        <v>4</v>
      </c>
      <c r="AF102" s="275">
        <v>3</v>
      </c>
      <c r="AG102" s="275">
        <v>4</v>
      </c>
      <c r="AH102" s="275">
        <v>2</v>
      </c>
      <c r="AI102" s="275">
        <v>3</v>
      </c>
      <c r="AJ102" s="275">
        <v>4</v>
      </c>
      <c r="AK102" s="275">
        <v>3</v>
      </c>
      <c r="AL102" s="275">
        <v>4</v>
      </c>
      <c r="AM102" s="275">
        <v>4</v>
      </c>
      <c r="AN102" s="277">
        <f>SUM('tabulasi lengkap'!$W102:$AM102)</f>
        <v>60</v>
      </c>
      <c r="AO102" s="275">
        <v>3</v>
      </c>
      <c r="AP102" s="275">
        <v>3</v>
      </c>
      <c r="AQ102" s="275">
        <v>3</v>
      </c>
      <c r="AR102" s="275">
        <v>2</v>
      </c>
      <c r="AS102" s="275">
        <v>1</v>
      </c>
      <c r="AT102" s="275">
        <v>2</v>
      </c>
      <c r="AU102" s="275">
        <v>3</v>
      </c>
      <c r="AV102" s="275">
        <v>3</v>
      </c>
      <c r="AW102" s="275">
        <v>2</v>
      </c>
      <c r="AX102" s="276">
        <v>2</v>
      </c>
      <c r="AY102" s="276">
        <v>3</v>
      </c>
      <c r="AZ102" s="276">
        <v>2</v>
      </c>
      <c r="BA102" s="276">
        <v>2</v>
      </c>
      <c r="BB102" s="276">
        <v>1</v>
      </c>
      <c r="BC102" s="275">
        <v>3</v>
      </c>
      <c r="BD102" s="275">
        <v>2</v>
      </c>
      <c r="BE102" s="276">
        <v>3</v>
      </c>
      <c r="BF102" s="276">
        <v>2</v>
      </c>
      <c r="BG102" s="278">
        <f>SUM('tabulasi lengkap'!$AO102:$BF102)</f>
        <v>42</v>
      </c>
    </row>
    <row r="103" spans="1:59" ht="22.5" customHeight="1" x14ac:dyDescent="0.2">
      <c r="A103" s="273">
        <v>46000.490057870367</v>
      </c>
      <c r="B103" s="274" t="s">
        <v>8</v>
      </c>
      <c r="C103" s="274" t="s">
        <v>666</v>
      </c>
      <c r="D103" s="274" t="s">
        <v>10</v>
      </c>
      <c r="E103" s="274" t="s">
        <v>103</v>
      </c>
      <c r="F103" s="274" t="s">
        <v>53</v>
      </c>
      <c r="G103" s="274" t="s">
        <v>21</v>
      </c>
      <c r="H103" s="275">
        <v>2</v>
      </c>
      <c r="I103" s="275">
        <v>1</v>
      </c>
      <c r="J103" s="275">
        <v>2</v>
      </c>
      <c r="K103" s="275">
        <v>2</v>
      </c>
      <c r="L103" s="275">
        <v>1</v>
      </c>
      <c r="M103" s="275">
        <v>2</v>
      </c>
      <c r="N103" s="275">
        <v>1</v>
      </c>
      <c r="O103" s="275">
        <v>2</v>
      </c>
      <c r="P103" s="275">
        <v>3</v>
      </c>
      <c r="Q103" s="275">
        <v>2</v>
      </c>
      <c r="R103" s="275">
        <v>1</v>
      </c>
      <c r="S103" s="275">
        <v>2</v>
      </c>
      <c r="T103" s="275">
        <v>1</v>
      </c>
      <c r="U103" s="276">
        <v>2</v>
      </c>
      <c r="V103" s="277">
        <f>SUM('tabulasi lengkap'!$H103:$U103)</f>
        <v>24</v>
      </c>
      <c r="W103" s="275">
        <v>3</v>
      </c>
      <c r="X103" s="276">
        <v>2</v>
      </c>
      <c r="Y103" s="275">
        <v>2</v>
      </c>
      <c r="Z103" s="276">
        <v>3</v>
      </c>
      <c r="AA103" s="276">
        <v>3</v>
      </c>
      <c r="AB103" s="275">
        <v>4</v>
      </c>
      <c r="AC103" s="276">
        <v>2</v>
      </c>
      <c r="AD103" s="275">
        <v>2</v>
      </c>
      <c r="AE103" s="275">
        <v>4</v>
      </c>
      <c r="AF103" s="275">
        <v>3</v>
      </c>
      <c r="AG103" s="275">
        <v>3</v>
      </c>
      <c r="AH103" s="275">
        <v>3</v>
      </c>
      <c r="AI103" s="275">
        <v>2</v>
      </c>
      <c r="AJ103" s="275">
        <v>3</v>
      </c>
      <c r="AK103" s="275">
        <v>3</v>
      </c>
      <c r="AL103" s="275">
        <v>2</v>
      </c>
      <c r="AM103" s="275">
        <v>3</v>
      </c>
      <c r="AN103" s="277">
        <f>SUM('tabulasi lengkap'!$W103:$AM103)</f>
        <v>47</v>
      </c>
      <c r="AO103" s="275">
        <v>2</v>
      </c>
      <c r="AP103" s="275">
        <v>2</v>
      </c>
      <c r="AQ103" s="275">
        <v>2</v>
      </c>
      <c r="AR103" s="275">
        <v>2</v>
      </c>
      <c r="AS103" s="275">
        <v>2</v>
      </c>
      <c r="AT103" s="275">
        <v>3</v>
      </c>
      <c r="AU103" s="275">
        <v>2</v>
      </c>
      <c r="AV103" s="275">
        <v>3</v>
      </c>
      <c r="AW103" s="275">
        <v>3</v>
      </c>
      <c r="AX103" s="276">
        <v>2</v>
      </c>
      <c r="AY103" s="276">
        <v>2</v>
      </c>
      <c r="AZ103" s="276">
        <v>3</v>
      </c>
      <c r="BA103" s="276">
        <v>3</v>
      </c>
      <c r="BB103" s="276">
        <v>3</v>
      </c>
      <c r="BC103" s="275">
        <v>2</v>
      </c>
      <c r="BD103" s="275">
        <v>2</v>
      </c>
      <c r="BE103" s="276">
        <v>3</v>
      </c>
      <c r="BF103" s="276">
        <v>3</v>
      </c>
      <c r="BG103" s="278">
        <f>SUM('tabulasi lengkap'!$AO103:$BF103)</f>
        <v>44</v>
      </c>
    </row>
    <row r="104" spans="1:59" ht="22.5" customHeight="1" x14ac:dyDescent="0.2">
      <c r="A104" s="273">
        <v>46000.497696759259</v>
      </c>
      <c r="B104" s="274" t="s">
        <v>8</v>
      </c>
      <c r="C104" s="274" t="s">
        <v>667</v>
      </c>
      <c r="D104" s="274" t="s">
        <v>24</v>
      </c>
      <c r="E104" s="274" t="s">
        <v>123</v>
      </c>
      <c r="F104" s="274" t="s">
        <v>165</v>
      </c>
      <c r="G104" s="274" t="s">
        <v>21</v>
      </c>
      <c r="H104" s="275">
        <v>2</v>
      </c>
      <c r="I104" s="275">
        <v>2</v>
      </c>
      <c r="J104" s="275">
        <v>3</v>
      </c>
      <c r="K104" s="275">
        <v>3</v>
      </c>
      <c r="L104" s="275">
        <v>2</v>
      </c>
      <c r="M104" s="275">
        <v>2</v>
      </c>
      <c r="N104" s="275">
        <v>2</v>
      </c>
      <c r="O104" s="275">
        <v>2</v>
      </c>
      <c r="P104" s="275">
        <v>2</v>
      </c>
      <c r="Q104" s="275">
        <v>2</v>
      </c>
      <c r="R104" s="275">
        <v>2</v>
      </c>
      <c r="S104" s="275">
        <v>2</v>
      </c>
      <c r="T104" s="275">
        <v>2</v>
      </c>
      <c r="U104" s="276">
        <v>2</v>
      </c>
      <c r="V104" s="277">
        <f>SUM('tabulasi lengkap'!$H104:$U104)</f>
        <v>30</v>
      </c>
      <c r="W104" s="275">
        <v>2</v>
      </c>
      <c r="X104" s="276">
        <v>2</v>
      </c>
      <c r="Y104" s="275">
        <v>3</v>
      </c>
      <c r="Z104" s="276">
        <v>2</v>
      </c>
      <c r="AA104" s="276">
        <v>3</v>
      </c>
      <c r="AB104" s="275">
        <v>2</v>
      </c>
      <c r="AC104" s="276">
        <v>2</v>
      </c>
      <c r="AD104" s="275">
        <v>3</v>
      </c>
      <c r="AE104" s="275">
        <v>2</v>
      </c>
      <c r="AF104" s="275">
        <v>2</v>
      </c>
      <c r="AG104" s="275">
        <v>2</v>
      </c>
      <c r="AH104" s="275">
        <v>3</v>
      </c>
      <c r="AI104" s="275">
        <v>3</v>
      </c>
      <c r="AJ104" s="275">
        <v>2</v>
      </c>
      <c r="AK104" s="275">
        <v>3</v>
      </c>
      <c r="AL104" s="275">
        <v>3</v>
      </c>
      <c r="AM104" s="275">
        <v>2</v>
      </c>
      <c r="AN104" s="277">
        <f>SUM('tabulasi lengkap'!$W104:$AM104)</f>
        <v>41</v>
      </c>
      <c r="AO104" s="275">
        <v>3</v>
      </c>
      <c r="AP104" s="275">
        <v>4</v>
      </c>
      <c r="AQ104" s="275">
        <v>1</v>
      </c>
      <c r="AR104" s="275">
        <v>3</v>
      </c>
      <c r="AS104" s="275">
        <v>3</v>
      </c>
      <c r="AT104" s="275">
        <v>3</v>
      </c>
      <c r="AU104" s="275">
        <v>2</v>
      </c>
      <c r="AV104" s="275">
        <v>3</v>
      </c>
      <c r="AW104" s="275">
        <v>3</v>
      </c>
      <c r="AX104" s="276">
        <v>4</v>
      </c>
      <c r="AY104" s="276">
        <v>3</v>
      </c>
      <c r="AZ104" s="276">
        <v>3</v>
      </c>
      <c r="BA104" s="276">
        <v>4</v>
      </c>
      <c r="BB104" s="276">
        <v>3</v>
      </c>
      <c r="BC104" s="275">
        <v>2</v>
      </c>
      <c r="BD104" s="275">
        <v>3</v>
      </c>
      <c r="BE104" s="276">
        <v>4</v>
      </c>
      <c r="BF104" s="276">
        <v>3</v>
      </c>
      <c r="BG104" s="278">
        <f>SUM('tabulasi lengkap'!$AO104:$BF104)</f>
        <v>54</v>
      </c>
    </row>
    <row r="105" spans="1:59" ht="22.5" customHeight="1" x14ac:dyDescent="0.2">
      <c r="A105" s="273">
        <v>46000.499444444446</v>
      </c>
      <c r="B105" s="274" t="s">
        <v>8</v>
      </c>
      <c r="C105" s="274" t="s">
        <v>668</v>
      </c>
      <c r="D105" s="274" t="s">
        <v>10</v>
      </c>
      <c r="E105" s="274" t="s">
        <v>113</v>
      </c>
      <c r="F105" s="274" t="s">
        <v>17</v>
      </c>
      <c r="G105" s="274" t="s">
        <v>157</v>
      </c>
      <c r="H105" s="275">
        <v>2</v>
      </c>
      <c r="I105" s="275">
        <v>2</v>
      </c>
      <c r="J105" s="275">
        <v>3</v>
      </c>
      <c r="K105" s="275">
        <v>3</v>
      </c>
      <c r="L105" s="275">
        <v>2</v>
      </c>
      <c r="M105" s="275">
        <v>2</v>
      </c>
      <c r="N105" s="275">
        <v>2</v>
      </c>
      <c r="O105" s="275">
        <v>2</v>
      </c>
      <c r="P105" s="275">
        <v>3</v>
      </c>
      <c r="Q105" s="275">
        <v>2</v>
      </c>
      <c r="R105" s="275">
        <v>2</v>
      </c>
      <c r="S105" s="275">
        <v>2</v>
      </c>
      <c r="T105" s="275">
        <v>2</v>
      </c>
      <c r="U105" s="276">
        <v>2</v>
      </c>
      <c r="V105" s="277">
        <f>SUM('tabulasi lengkap'!$H105:$U105)</f>
        <v>31</v>
      </c>
      <c r="W105" s="275">
        <v>3</v>
      </c>
      <c r="X105" s="276">
        <v>4</v>
      </c>
      <c r="Y105" s="275">
        <v>3</v>
      </c>
      <c r="Z105" s="276">
        <v>3</v>
      </c>
      <c r="AA105" s="276">
        <v>3</v>
      </c>
      <c r="AB105" s="275">
        <v>3</v>
      </c>
      <c r="AC105" s="276">
        <v>3</v>
      </c>
      <c r="AD105" s="275">
        <v>3</v>
      </c>
      <c r="AE105" s="275">
        <v>3</v>
      </c>
      <c r="AF105" s="275">
        <v>3</v>
      </c>
      <c r="AG105" s="275">
        <v>2</v>
      </c>
      <c r="AH105" s="275">
        <v>3</v>
      </c>
      <c r="AI105" s="275">
        <v>2</v>
      </c>
      <c r="AJ105" s="275">
        <v>2</v>
      </c>
      <c r="AK105" s="275">
        <v>3</v>
      </c>
      <c r="AL105" s="275">
        <v>3</v>
      </c>
      <c r="AM105" s="275">
        <v>3</v>
      </c>
      <c r="AN105" s="277">
        <f>SUM('tabulasi lengkap'!$W105:$AM105)</f>
        <v>49</v>
      </c>
      <c r="AO105" s="275">
        <v>4</v>
      </c>
      <c r="AP105" s="275">
        <v>2</v>
      </c>
      <c r="AQ105" s="275">
        <v>1</v>
      </c>
      <c r="AR105" s="275">
        <v>3</v>
      </c>
      <c r="AS105" s="275">
        <v>2</v>
      </c>
      <c r="AT105" s="275">
        <v>1</v>
      </c>
      <c r="AU105" s="275">
        <v>2</v>
      </c>
      <c r="AV105" s="275">
        <v>3</v>
      </c>
      <c r="AW105" s="275">
        <v>4</v>
      </c>
      <c r="AX105" s="276">
        <v>4</v>
      </c>
      <c r="AY105" s="276">
        <v>3</v>
      </c>
      <c r="AZ105" s="276">
        <v>3</v>
      </c>
      <c r="BA105" s="276">
        <v>3</v>
      </c>
      <c r="BB105" s="276">
        <v>4</v>
      </c>
      <c r="BC105" s="275">
        <v>1</v>
      </c>
      <c r="BD105" s="275">
        <v>4</v>
      </c>
      <c r="BE105" s="276">
        <v>4</v>
      </c>
      <c r="BF105" s="276">
        <v>4</v>
      </c>
      <c r="BG105" s="278">
        <f>SUM('tabulasi lengkap'!$AO105:$BF105)</f>
        <v>52</v>
      </c>
    </row>
    <row r="106" spans="1:59" ht="22.5" customHeight="1" x14ac:dyDescent="0.2">
      <c r="A106" s="273">
        <v>46000.500081018516</v>
      </c>
      <c r="B106" s="274" t="s">
        <v>8</v>
      </c>
      <c r="C106" s="274" t="s">
        <v>669</v>
      </c>
      <c r="D106" s="274" t="s">
        <v>10</v>
      </c>
      <c r="E106" s="274" t="s">
        <v>11</v>
      </c>
      <c r="F106" s="274" t="s">
        <v>12</v>
      </c>
      <c r="G106" s="274" t="s">
        <v>21</v>
      </c>
      <c r="H106" s="275">
        <v>2</v>
      </c>
      <c r="I106" s="275">
        <v>1</v>
      </c>
      <c r="J106" s="275">
        <v>4</v>
      </c>
      <c r="K106" s="275">
        <v>4</v>
      </c>
      <c r="L106" s="275">
        <v>2</v>
      </c>
      <c r="M106" s="275">
        <v>2</v>
      </c>
      <c r="N106" s="275">
        <v>2</v>
      </c>
      <c r="O106" s="275">
        <v>2</v>
      </c>
      <c r="P106" s="275">
        <v>2</v>
      </c>
      <c r="Q106" s="275">
        <v>3</v>
      </c>
      <c r="R106" s="275">
        <v>2</v>
      </c>
      <c r="S106" s="275">
        <v>3</v>
      </c>
      <c r="T106" s="275">
        <v>2</v>
      </c>
      <c r="U106" s="276">
        <v>2</v>
      </c>
      <c r="V106" s="277">
        <f>SUM('tabulasi lengkap'!$H106:$U106)</f>
        <v>33</v>
      </c>
      <c r="W106" s="275">
        <v>3</v>
      </c>
      <c r="X106" s="276">
        <v>3</v>
      </c>
      <c r="Y106" s="275">
        <v>3</v>
      </c>
      <c r="Z106" s="276">
        <v>3</v>
      </c>
      <c r="AA106" s="276">
        <v>3</v>
      </c>
      <c r="AB106" s="275">
        <v>3</v>
      </c>
      <c r="AC106" s="276">
        <v>3</v>
      </c>
      <c r="AD106" s="275">
        <v>4</v>
      </c>
      <c r="AE106" s="275">
        <v>3</v>
      </c>
      <c r="AF106" s="275">
        <v>3</v>
      </c>
      <c r="AG106" s="275">
        <v>3</v>
      </c>
      <c r="AH106" s="275">
        <v>4</v>
      </c>
      <c r="AI106" s="275">
        <v>4</v>
      </c>
      <c r="AJ106" s="275">
        <v>3</v>
      </c>
      <c r="AK106" s="275">
        <v>3</v>
      </c>
      <c r="AL106" s="275">
        <v>4</v>
      </c>
      <c r="AM106" s="275">
        <v>3</v>
      </c>
      <c r="AN106" s="277">
        <f>SUM('tabulasi lengkap'!$W106:$AM106)</f>
        <v>55</v>
      </c>
      <c r="AO106" s="275">
        <v>3</v>
      </c>
      <c r="AP106" s="275">
        <v>2</v>
      </c>
      <c r="AQ106" s="275">
        <v>3</v>
      </c>
      <c r="AR106" s="275">
        <v>2</v>
      </c>
      <c r="AS106" s="275">
        <v>3</v>
      </c>
      <c r="AT106" s="275">
        <v>3</v>
      </c>
      <c r="AU106" s="275">
        <v>3</v>
      </c>
      <c r="AV106" s="275">
        <v>2</v>
      </c>
      <c r="AW106" s="275">
        <v>2</v>
      </c>
      <c r="AX106" s="276">
        <v>2</v>
      </c>
      <c r="AY106" s="276">
        <v>2</v>
      </c>
      <c r="AZ106" s="276">
        <v>3</v>
      </c>
      <c r="BA106" s="276">
        <v>3</v>
      </c>
      <c r="BB106" s="276">
        <v>1</v>
      </c>
      <c r="BC106" s="275">
        <v>3</v>
      </c>
      <c r="BD106" s="275">
        <v>2</v>
      </c>
      <c r="BE106" s="276">
        <v>1</v>
      </c>
      <c r="BF106" s="276">
        <v>2</v>
      </c>
      <c r="BG106" s="278">
        <f>SUM('tabulasi lengkap'!$AO106:$BF106)</f>
        <v>42</v>
      </c>
    </row>
    <row r="107" spans="1:59" ht="22.5" customHeight="1" x14ac:dyDescent="0.2">
      <c r="A107" s="273">
        <v>46000.500625000001</v>
      </c>
      <c r="B107" s="274" t="s">
        <v>8</v>
      </c>
      <c r="C107" s="274" t="s">
        <v>670</v>
      </c>
      <c r="D107" s="274" t="s">
        <v>10</v>
      </c>
      <c r="E107" s="274" t="s">
        <v>60</v>
      </c>
      <c r="F107" s="274" t="s">
        <v>17</v>
      </c>
      <c r="G107" s="274" t="s">
        <v>26</v>
      </c>
      <c r="H107" s="275">
        <v>2</v>
      </c>
      <c r="I107" s="275">
        <v>3</v>
      </c>
      <c r="J107" s="275">
        <v>3</v>
      </c>
      <c r="K107" s="275">
        <v>3</v>
      </c>
      <c r="L107" s="275">
        <v>2</v>
      </c>
      <c r="M107" s="275">
        <v>2</v>
      </c>
      <c r="N107" s="275">
        <v>2</v>
      </c>
      <c r="O107" s="275">
        <v>3</v>
      </c>
      <c r="P107" s="275">
        <v>2</v>
      </c>
      <c r="Q107" s="275">
        <v>3</v>
      </c>
      <c r="R107" s="275">
        <v>2</v>
      </c>
      <c r="S107" s="275">
        <v>3</v>
      </c>
      <c r="T107" s="275">
        <v>2</v>
      </c>
      <c r="U107" s="276">
        <v>2</v>
      </c>
      <c r="V107" s="277">
        <f>SUM('tabulasi lengkap'!$H107:$U107)</f>
        <v>34</v>
      </c>
      <c r="W107" s="275">
        <v>3</v>
      </c>
      <c r="X107" s="276">
        <v>4</v>
      </c>
      <c r="Y107" s="275">
        <v>4</v>
      </c>
      <c r="Z107" s="276">
        <v>4</v>
      </c>
      <c r="AA107" s="276">
        <v>4</v>
      </c>
      <c r="AB107" s="275">
        <v>4</v>
      </c>
      <c r="AC107" s="276">
        <v>4</v>
      </c>
      <c r="AD107" s="275">
        <v>4</v>
      </c>
      <c r="AE107" s="275">
        <v>3</v>
      </c>
      <c r="AF107" s="275">
        <v>4</v>
      </c>
      <c r="AG107" s="275">
        <v>4</v>
      </c>
      <c r="AH107" s="275">
        <v>4</v>
      </c>
      <c r="AI107" s="275">
        <v>4</v>
      </c>
      <c r="AJ107" s="275">
        <v>4</v>
      </c>
      <c r="AK107" s="275">
        <v>3</v>
      </c>
      <c r="AL107" s="275">
        <v>4</v>
      </c>
      <c r="AM107" s="275">
        <v>3</v>
      </c>
      <c r="AN107" s="277">
        <f>SUM('tabulasi lengkap'!$W107:$AM107)</f>
        <v>64</v>
      </c>
      <c r="AO107" s="275">
        <v>2</v>
      </c>
      <c r="AP107" s="275">
        <v>2</v>
      </c>
      <c r="AQ107" s="275">
        <v>4</v>
      </c>
      <c r="AR107" s="275">
        <v>3</v>
      </c>
      <c r="AS107" s="275">
        <v>2</v>
      </c>
      <c r="AT107" s="275">
        <v>4</v>
      </c>
      <c r="AU107" s="275">
        <v>4</v>
      </c>
      <c r="AV107" s="275">
        <v>2</v>
      </c>
      <c r="AW107" s="275">
        <v>2</v>
      </c>
      <c r="AX107" s="276">
        <v>2</v>
      </c>
      <c r="AY107" s="276">
        <v>2</v>
      </c>
      <c r="AZ107" s="276">
        <v>2</v>
      </c>
      <c r="BA107" s="276">
        <v>2</v>
      </c>
      <c r="BB107" s="276">
        <v>2</v>
      </c>
      <c r="BC107" s="275">
        <v>4</v>
      </c>
      <c r="BD107" s="275">
        <v>2</v>
      </c>
      <c r="BE107" s="276">
        <v>2</v>
      </c>
      <c r="BF107" s="276">
        <v>1</v>
      </c>
      <c r="BG107" s="278">
        <f>SUM('tabulasi lengkap'!$AO107:$BF107)</f>
        <v>44</v>
      </c>
    </row>
    <row r="108" spans="1:59" ht="22.5" customHeight="1" x14ac:dyDescent="0.2">
      <c r="A108" s="273">
        <v>46000.508553240739</v>
      </c>
      <c r="B108" s="274" t="s">
        <v>8</v>
      </c>
      <c r="C108" s="274" t="s">
        <v>671</v>
      </c>
      <c r="D108" s="274" t="s">
        <v>10</v>
      </c>
      <c r="E108" s="274" t="s">
        <v>113</v>
      </c>
      <c r="F108" s="274" t="s">
        <v>47</v>
      </c>
      <c r="G108" s="274" t="s">
        <v>13</v>
      </c>
      <c r="H108" s="275">
        <v>2</v>
      </c>
      <c r="I108" s="275">
        <v>2</v>
      </c>
      <c r="J108" s="275">
        <v>2</v>
      </c>
      <c r="K108" s="275">
        <v>2</v>
      </c>
      <c r="L108" s="275">
        <v>1</v>
      </c>
      <c r="M108" s="275">
        <v>2</v>
      </c>
      <c r="N108" s="275">
        <v>2</v>
      </c>
      <c r="O108" s="275">
        <v>2</v>
      </c>
      <c r="P108" s="275">
        <v>3</v>
      </c>
      <c r="Q108" s="275">
        <v>2</v>
      </c>
      <c r="R108" s="275">
        <v>2</v>
      </c>
      <c r="S108" s="275">
        <v>2</v>
      </c>
      <c r="T108" s="275">
        <v>2</v>
      </c>
      <c r="U108" s="276">
        <v>2</v>
      </c>
      <c r="V108" s="277">
        <f>SUM('tabulasi lengkap'!$H108:$U108)</f>
        <v>28</v>
      </c>
      <c r="W108" s="275">
        <v>3</v>
      </c>
      <c r="X108" s="276">
        <v>3</v>
      </c>
      <c r="Y108" s="275">
        <v>3</v>
      </c>
      <c r="Z108" s="276">
        <v>4</v>
      </c>
      <c r="AA108" s="276">
        <v>3</v>
      </c>
      <c r="AB108" s="275">
        <v>3</v>
      </c>
      <c r="AC108" s="276">
        <v>4</v>
      </c>
      <c r="AD108" s="275">
        <v>3</v>
      </c>
      <c r="AE108" s="275">
        <v>3</v>
      </c>
      <c r="AF108" s="275">
        <v>3</v>
      </c>
      <c r="AG108" s="275">
        <v>3</v>
      </c>
      <c r="AH108" s="275">
        <v>4</v>
      </c>
      <c r="AI108" s="275">
        <v>3</v>
      </c>
      <c r="AJ108" s="275">
        <v>3</v>
      </c>
      <c r="AK108" s="275">
        <v>3</v>
      </c>
      <c r="AL108" s="275">
        <v>3</v>
      </c>
      <c r="AM108" s="275">
        <v>2</v>
      </c>
      <c r="AN108" s="277">
        <f>SUM('tabulasi lengkap'!$W108:$AM108)</f>
        <v>53</v>
      </c>
      <c r="AO108" s="275">
        <v>3</v>
      </c>
      <c r="AP108" s="275">
        <v>3</v>
      </c>
      <c r="AQ108" s="275">
        <v>2</v>
      </c>
      <c r="AR108" s="275">
        <v>3</v>
      </c>
      <c r="AS108" s="275">
        <v>3</v>
      </c>
      <c r="AT108" s="275">
        <v>2</v>
      </c>
      <c r="AU108" s="275">
        <v>2</v>
      </c>
      <c r="AV108" s="275">
        <v>4</v>
      </c>
      <c r="AW108" s="275">
        <v>3</v>
      </c>
      <c r="AX108" s="276">
        <v>3</v>
      </c>
      <c r="AY108" s="276">
        <v>3</v>
      </c>
      <c r="AZ108" s="276">
        <v>3</v>
      </c>
      <c r="BA108" s="276">
        <v>3</v>
      </c>
      <c r="BB108" s="276">
        <v>2</v>
      </c>
      <c r="BC108" s="275">
        <v>3</v>
      </c>
      <c r="BD108" s="275">
        <v>3</v>
      </c>
      <c r="BE108" s="276">
        <v>3</v>
      </c>
      <c r="BF108" s="276">
        <v>2</v>
      </c>
      <c r="BG108" s="278">
        <f>SUM('tabulasi lengkap'!$AO108:$BF108)</f>
        <v>50</v>
      </c>
    </row>
    <row r="109" spans="1:59" ht="22.5" customHeight="1" x14ac:dyDescent="0.2">
      <c r="A109" s="273">
        <v>46000.510034722225</v>
      </c>
      <c r="B109" s="274" t="s">
        <v>8</v>
      </c>
      <c r="C109" s="274" t="s">
        <v>672</v>
      </c>
      <c r="D109" s="274" t="s">
        <v>10</v>
      </c>
      <c r="E109" s="274" t="s">
        <v>11</v>
      </c>
      <c r="F109" s="274" t="s">
        <v>12</v>
      </c>
      <c r="G109" s="274" t="s">
        <v>13</v>
      </c>
      <c r="H109" s="275">
        <v>2</v>
      </c>
      <c r="I109" s="275">
        <v>3</v>
      </c>
      <c r="J109" s="275">
        <v>3</v>
      </c>
      <c r="K109" s="275">
        <v>3</v>
      </c>
      <c r="L109" s="275">
        <v>2</v>
      </c>
      <c r="M109" s="275">
        <v>2</v>
      </c>
      <c r="N109" s="275">
        <v>2</v>
      </c>
      <c r="O109" s="275">
        <v>1</v>
      </c>
      <c r="P109" s="275">
        <v>1</v>
      </c>
      <c r="Q109" s="275">
        <v>4</v>
      </c>
      <c r="R109" s="275">
        <v>2</v>
      </c>
      <c r="S109" s="275">
        <v>3</v>
      </c>
      <c r="T109" s="275">
        <v>2</v>
      </c>
      <c r="U109" s="276">
        <v>2</v>
      </c>
      <c r="V109" s="277">
        <f>SUM('tabulasi lengkap'!$H109:$U109)</f>
        <v>32</v>
      </c>
      <c r="W109" s="275">
        <v>2</v>
      </c>
      <c r="X109" s="276">
        <v>3</v>
      </c>
      <c r="Y109" s="275">
        <v>4</v>
      </c>
      <c r="Z109" s="276">
        <v>3</v>
      </c>
      <c r="AA109" s="276">
        <v>4</v>
      </c>
      <c r="AB109" s="275">
        <v>4</v>
      </c>
      <c r="AC109" s="276">
        <v>3</v>
      </c>
      <c r="AD109" s="275">
        <v>2</v>
      </c>
      <c r="AE109" s="275">
        <v>3</v>
      </c>
      <c r="AF109" s="275">
        <v>3</v>
      </c>
      <c r="AG109" s="275">
        <v>4</v>
      </c>
      <c r="AH109" s="275">
        <v>3</v>
      </c>
      <c r="AI109" s="275">
        <v>3</v>
      </c>
      <c r="AJ109" s="275">
        <v>2</v>
      </c>
      <c r="AK109" s="275">
        <v>4</v>
      </c>
      <c r="AL109" s="275">
        <v>2</v>
      </c>
      <c r="AM109" s="275">
        <v>3</v>
      </c>
      <c r="AN109" s="277">
        <f>SUM('tabulasi lengkap'!$W109:$AM109)</f>
        <v>52</v>
      </c>
      <c r="AO109" s="275">
        <v>2</v>
      </c>
      <c r="AP109" s="275">
        <v>2</v>
      </c>
      <c r="AQ109" s="275">
        <v>3</v>
      </c>
      <c r="AR109" s="275">
        <v>2</v>
      </c>
      <c r="AS109" s="275">
        <v>2</v>
      </c>
      <c r="AT109" s="275">
        <v>2</v>
      </c>
      <c r="AU109" s="275">
        <v>2</v>
      </c>
      <c r="AV109" s="275">
        <v>3</v>
      </c>
      <c r="AW109" s="275">
        <v>3</v>
      </c>
      <c r="AX109" s="276">
        <v>2</v>
      </c>
      <c r="AY109" s="276">
        <v>2</v>
      </c>
      <c r="AZ109" s="276">
        <v>3</v>
      </c>
      <c r="BA109" s="276">
        <v>2</v>
      </c>
      <c r="BB109" s="276">
        <v>2</v>
      </c>
      <c r="BC109" s="275">
        <v>3</v>
      </c>
      <c r="BD109" s="275">
        <v>2</v>
      </c>
      <c r="BE109" s="276">
        <v>2</v>
      </c>
      <c r="BF109" s="276">
        <v>2</v>
      </c>
      <c r="BG109" s="278">
        <f>SUM('tabulasi lengkap'!$AO109:$BF109)</f>
        <v>41</v>
      </c>
    </row>
    <row r="110" spans="1:59" ht="22.5" customHeight="1" x14ac:dyDescent="0.2">
      <c r="A110" s="273">
        <v>46000.511354166665</v>
      </c>
      <c r="B110" s="274" t="s">
        <v>8</v>
      </c>
      <c r="C110" s="274" t="s">
        <v>673</v>
      </c>
      <c r="D110" s="274" t="s">
        <v>10</v>
      </c>
      <c r="E110" s="274" t="s">
        <v>113</v>
      </c>
      <c r="F110" s="274" t="s">
        <v>47</v>
      </c>
      <c r="G110" s="274" t="s">
        <v>21</v>
      </c>
      <c r="H110" s="275">
        <v>2</v>
      </c>
      <c r="I110" s="275">
        <v>3</v>
      </c>
      <c r="J110" s="275">
        <v>3</v>
      </c>
      <c r="K110" s="275">
        <v>3</v>
      </c>
      <c r="L110" s="275">
        <v>2</v>
      </c>
      <c r="M110" s="275">
        <v>2</v>
      </c>
      <c r="N110" s="275">
        <v>2</v>
      </c>
      <c r="O110" s="275">
        <v>3</v>
      </c>
      <c r="P110" s="275">
        <v>2</v>
      </c>
      <c r="Q110" s="275">
        <v>3</v>
      </c>
      <c r="R110" s="275">
        <v>2</v>
      </c>
      <c r="S110" s="275">
        <v>3</v>
      </c>
      <c r="T110" s="275">
        <v>2</v>
      </c>
      <c r="U110" s="276">
        <v>2</v>
      </c>
      <c r="V110" s="277">
        <f>SUM('tabulasi lengkap'!$H110:$U110)</f>
        <v>34</v>
      </c>
      <c r="W110" s="275">
        <v>3</v>
      </c>
      <c r="X110" s="276">
        <v>2</v>
      </c>
      <c r="Y110" s="275">
        <v>2</v>
      </c>
      <c r="Z110" s="276">
        <v>2</v>
      </c>
      <c r="AA110" s="276">
        <v>2</v>
      </c>
      <c r="AB110" s="275">
        <v>2</v>
      </c>
      <c r="AC110" s="276">
        <v>2</v>
      </c>
      <c r="AD110" s="275">
        <v>3</v>
      </c>
      <c r="AE110" s="275">
        <v>2</v>
      </c>
      <c r="AF110" s="275">
        <v>3</v>
      </c>
      <c r="AG110" s="275">
        <v>2</v>
      </c>
      <c r="AH110" s="275">
        <v>2</v>
      </c>
      <c r="AI110" s="275">
        <v>3</v>
      </c>
      <c r="AJ110" s="275">
        <v>2</v>
      </c>
      <c r="AK110" s="275">
        <v>2</v>
      </c>
      <c r="AL110" s="275">
        <v>2</v>
      </c>
      <c r="AM110" s="275">
        <v>2</v>
      </c>
      <c r="AN110" s="277">
        <f>SUM('tabulasi lengkap'!$W110:$AM110)</f>
        <v>38</v>
      </c>
      <c r="AO110" s="275">
        <v>4</v>
      </c>
      <c r="AP110" s="275">
        <v>3</v>
      </c>
      <c r="AQ110" s="275">
        <v>3</v>
      </c>
      <c r="AR110" s="275">
        <v>3</v>
      </c>
      <c r="AS110" s="275">
        <v>4</v>
      </c>
      <c r="AT110" s="275">
        <v>2</v>
      </c>
      <c r="AU110" s="275">
        <v>3</v>
      </c>
      <c r="AV110" s="275">
        <v>3</v>
      </c>
      <c r="AW110" s="275">
        <v>2</v>
      </c>
      <c r="AX110" s="276">
        <v>3</v>
      </c>
      <c r="AY110" s="276">
        <v>3</v>
      </c>
      <c r="AZ110" s="276">
        <v>4</v>
      </c>
      <c r="BA110" s="276">
        <v>2</v>
      </c>
      <c r="BB110" s="276">
        <v>3</v>
      </c>
      <c r="BC110" s="275">
        <v>2</v>
      </c>
      <c r="BD110" s="275">
        <v>3</v>
      </c>
      <c r="BE110" s="276">
        <v>3</v>
      </c>
      <c r="BF110" s="276">
        <v>3</v>
      </c>
      <c r="BG110" s="278">
        <f>SUM('tabulasi lengkap'!$AO110:$BF110)</f>
        <v>53</v>
      </c>
    </row>
    <row r="111" spans="1:59" ht="22.5" customHeight="1" x14ac:dyDescent="0.2">
      <c r="A111" s="273">
        <v>46000.517384259256</v>
      </c>
      <c r="B111" s="274" t="s">
        <v>8</v>
      </c>
      <c r="C111" s="274" t="s">
        <v>674</v>
      </c>
      <c r="D111" s="274" t="s">
        <v>10</v>
      </c>
      <c r="E111" s="274" t="s">
        <v>123</v>
      </c>
      <c r="F111" s="274" t="s">
        <v>64</v>
      </c>
      <c r="G111" s="274" t="s">
        <v>13</v>
      </c>
      <c r="H111" s="275">
        <v>2</v>
      </c>
      <c r="I111" s="275">
        <v>3</v>
      </c>
      <c r="J111" s="275">
        <v>3</v>
      </c>
      <c r="K111" s="275">
        <v>3</v>
      </c>
      <c r="L111" s="275">
        <v>2</v>
      </c>
      <c r="M111" s="275">
        <v>2</v>
      </c>
      <c r="N111" s="275">
        <v>2</v>
      </c>
      <c r="O111" s="275">
        <v>2</v>
      </c>
      <c r="P111" s="275">
        <v>2</v>
      </c>
      <c r="Q111" s="275">
        <v>3</v>
      </c>
      <c r="R111" s="275">
        <v>2</v>
      </c>
      <c r="S111" s="275">
        <v>3</v>
      </c>
      <c r="T111" s="275">
        <v>2</v>
      </c>
      <c r="U111" s="276">
        <v>2</v>
      </c>
      <c r="V111" s="277">
        <f>SUM('tabulasi lengkap'!$H111:$U111)</f>
        <v>33</v>
      </c>
      <c r="W111" s="275">
        <v>2</v>
      </c>
      <c r="X111" s="276">
        <v>2</v>
      </c>
      <c r="Y111" s="275">
        <v>2</v>
      </c>
      <c r="Z111" s="276">
        <v>1</v>
      </c>
      <c r="AA111" s="276">
        <v>2</v>
      </c>
      <c r="AB111" s="275">
        <v>2</v>
      </c>
      <c r="AC111" s="276">
        <v>2</v>
      </c>
      <c r="AD111" s="275">
        <v>3</v>
      </c>
      <c r="AE111" s="275">
        <v>2</v>
      </c>
      <c r="AF111" s="275">
        <v>2</v>
      </c>
      <c r="AG111" s="275">
        <v>2</v>
      </c>
      <c r="AH111" s="275">
        <v>2</v>
      </c>
      <c r="AI111" s="275">
        <v>2</v>
      </c>
      <c r="AJ111" s="275">
        <v>2</v>
      </c>
      <c r="AK111" s="275">
        <v>3</v>
      </c>
      <c r="AL111" s="275">
        <v>2</v>
      </c>
      <c r="AM111" s="275">
        <v>2</v>
      </c>
      <c r="AN111" s="277">
        <f>SUM('tabulasi lengkap'!$W111:$AM111)</f>
        <v>35</v>
      </c>
      <c r="AO111" s="275">
        <v>2</v>
      </c>
      <c r="AP111" s="275">
        <v>2</v>
      </c>
      <c r="AQ111" s="275">
        <v>3</v>
      </c>
      <c r="AR111" s="275">
        <v>2</v>
      </c>
      <c r="AS111" s="275">
        <v>3</v>
      </c>
      <c r="AT111" s="275">
        <v>3</v>
      </c>
      <c r="AU111" s="275">
        <v>4</v>
      </c>
      <c r="AV111" s="275">
        <v>2</v>
      </c>
      <c r="AW111" s="275">
        <v>3</v>
      </c>
      <c r="AX111" s="276">
        <v>1</v>
      </c>
      <c r="AY111" s="276">
        <v>3</v>
      </c>
      <c r="AZ111" s="276">
        <v>3</v>
      </c>
      <c r="BA111" s="276">
        <v>2</v>
      </c>
      <c r="BB111" s="276">
        <v>2</v>
      </c>
      <c r="BC111" s="275">
        <v>2</v>
      </c>
      <c r="BD111" s="275">
        <v>2</v>
      </c>
      <c r="BE111" s="276">
        <v>3</v>
      </c>
      <c r="BF111" s="276">
        <v>3</v>
      </c>
      <c r="BG111" s="278">
        <f>SUM('tabulasi lengkap'!$AO111:$BF111)</f>
        <v>45</v>
      </c>
    </row>
    <row r="112" spans="1:59" ht="22.5" customHeight="1" x14ac:dyDescent="0.2">
      <c r="A112" s="273">
        <v>46000.518090277779</v>
      </c>
      <c r="B112" s="274" t="s">
        <v>8</v>
      </c>
      <c r="C112" s="274" t="s">
        <v>675</v>
      </c>
      <c r="D112" s="274" t="s">
        <v>10</v>
      </c>
      <c r="E112" s="274" t="s">
        <v>110</v>
      </c>
      <c r="F112" s="274" t="s">
        <v>17</v>
      </c>
      <c r="G112" s="274" t="s">
        <v>26</v>
      </c>
      <c r="H112" s="275">
        <v>2</v>
      </c>
      <c r="I112" s="275">
        <v>2</v>
      </c>
      <c r="J112" s="275">
        <v>2</v>
      </c>
      <c r="K112" s="275">
        <v>2</v>
      </c>
      <c r="L112" s="275">
        <v>1</v>
      </c>
      <c r="M112" s="275">
        <v>2</v>
      </c>
      <c r="N112" s="275">
        <v>1</v>
      </c>
      <c r="O112" s="275">
        <v>2</v>
      </c>
      <c r="P112" s="275">
        <v>3</v>
      </c>
      <c r="Q112" s="275">
        <v>2</v>
      </c>
      <c r="R112" s="275">
        <v>1</v>
      </c>
      <c r="S112" s="275">
        <v>2</v>
      </c>
      <c r="T112" s="275">
        <v>1</v>
      </c>
      <c r="U112" s="276">
        <v>2</v>
      </c>
      <c r="V112" s="277">
        <f>SUM('tabulasi lengkap'!$H112:$U112)</f>
        <v>25</v>
      </c>
      <c r="W112" s="275">
        <v>4</v>
      </c>
      <c r="X112" s="276">
        <v>3</v>
      </c>
      <c r="Y112" s="275">
        <v>3</v>
      </c>
      <c r="Z112" s="276">
        <v>4</v>
      </c>
      <c r="AA112" s="276">
        <v>3</v>
      </c>
      <c r="AB112" s="275">
        <v>4</v>
      </c>
      <c r="AC112" s="276">
        <v>4</v>
      </c>
      <c r="AD112" s="275">
        <v>4</v>
      </c>
      <c r="AE112" s="275">
        <v>4</v>
      </c>
      <c r="AF112" s="275">
        <v>4</v>
      </c>
      <c r="AG112" s="275">
        <v>4</v>
      </c>
      <c r="AH112" s="275">
        <v>4</v>
      </c>
      <c r="AI112" s="275">
        <v>4</v>
      </c>
      <c r="AJ112" s="275">
        <v>3</v>
      </c>
      <c r="AK112" s="275">
        <v>3</v>
      </c>
      <c r="AL112" s="275">
        <v>4</v>
      </c>
      <c r="AM112" s="275">
        <v>3</v>
      </c>
      <c r="AN112" s="277">
        <f>SUM('tabulasi lengkap'!$W112:$AM112)</f>
        <v>62</v>
      </c>
      <c r="AO112" s="275">
        <v>4</v>
      </c>
      <c r="AP112" s="275">
        <v>3</v>
      </c>
      <c r="AQ112" s="275">
        <v>2</v>
      </c>
      <c r="AR112" s="275">
        <v>2</v>
      </c>
      <c r="AS112" s="275">
        <v>1</v>
      </c>
      <c r="AT112" s="275">
        <v>1</v>
      </c>
      <c r="AU112" s="275">
        <v>1</v>
      </c>
      <c r="AV112" s="275">
        <v>3</v>
      </c>
      <c r="AW112" s="275">
        <v>3</v>
      </c>
      <c r="AX112" s="276">
        <v>3</v>
      </c>
      <c r="AY112" s="276">
        <v>4</v>
      </c>
      <c r="AZ112" s="276">
        <v>3</v>
      </c>
      <c r="BA112" s="276">
        <v>3</v>
      </c>
      <c r="BB112" s="276">
        <v>3</v>
      </c>
      <c r="BC112" s="275">
        <v>1</v>
      </c>
      <c r="BD112" s="275">
        <v>4</v>
      </c>
      <c r="BE112" s="276">
        <v>3</v>
      </c>
      <c r="BF112" s="276">
        <v>4</v>
      </c>
      <c r="BG112" s="278">
        <f>SUM('tabulasi lengkap'!$AO112:$BF112)</f>
        <v>48</v>
      </c>
    </row>
    <row r="113" spans="1:59" ht="22.5" customHeight="1" x14ac:dyDescent="0.2">
      <c r="A113" s="273">
        <v>46000.520486111112</v>
      </c>
      <c r="B113" s="274" t="s">
        <v>8</v>
      </c>
      <c r="C113" s="274" t="s">
        <v>676</v>
      </c>
      <c r="D113" s="274" t="s">
        <v>24</v>
      </c>
      <c r="E113" s="274" t="s">
        <v>113</v>
      </c>
      <c r="F113" s="274" t="s">
        <v>64</v>
      </c>
      <c r="G113" s="274" t="s">
        <v>157</v>
      </c>
      <c r="H113" s="275">
        <v>2</v>
      </c>
      <c r="I113" s="275">
        <v>2</v>
      </c>
      <c r="J113" s="275">
        <v>2</v>
      </c>
      <c r="K113" s="275">
        <v>2</v>
      </c>
      <c r="L113" s="275">
        <v>2</v>
      </c>
      <c r="M113" s="275">
        <v>2</v>
      </c>
      <c r="N113" s="275">
        <v>2</v>
      </c>
      <c r="O113" s="275">
        <v>2</v>
      </c>
      <c r="P113" s="275">
        <v>3</v>
      </c>
      <c r="Q113" s="275">
        <v>2</v>
      </c>
      <c r="R113" s="275">
        <v>1</v>
      </c>
      <c r="S113" s="275">
        <v>2</v>
      </c>
      <c r="T113" s="275">
        <v>2</v>
      </c>
      <c r="U113" s="276">
        <v>2</v>
      </c>
      <c r="V113" s="277">
        <f>SUM('tabulasi lengkap'!$H113:$U113)</f>
        <v>28</v>
      </c>
      <c r="W113" s="275">
        <v>2</v>
      </c>
      <c r="X113" s="276">
        <v>2</v>
      </c>
      <c r="Y113" s="275">
        <v>2</v>
      </c>
      <c r="Z113" s="276">
        <v>3</v>
      </c>
      <c r="AA113" s="276">
        <v>3</v>
      </c>
      <c r="AB113" s="275">
        <v>3</v>
      </c>
      <c r="AC113" s="276">
        <v>3</v>
      </c>
      <c r="AD113" s="275">
        <v>2</v>
      </c>
      <c r="AE113" s="275">
        <v>3</v>
      </c>
      <c r="AF113" s="275">
        <v>3</v>
      </c>
      <c r="AG113" s="275">
        <v>3</v>
      </c>
      <c r="AH113" s="275">
        <v>4</v>
      </c>
      <c r="AI113" s="275">
        <v>3</v>
      </c>
      <c r="AJ113" s="275">
        <v>3</v>
      </c>
      <c r="AK113" s="275">
        <v>2</v>
      </c>
      <c r="AL113" s="275">
        <v>3</v>
      </c>
      <c r="AM113" s="275">
        <v>3</v>
      </c>
      <c r="AN113" s="277">
        <f>SUM('tabulasi lengkap'!$W113:$AM113)</f>
        <v>47</v>
      </c>
      <c r="AO113" s="275">
        <v>3</v>
      </c>
      <c r="AP113" s="275">
        <v>4</v>
      </c>
      <c r="AQ113" s="275">
        <v>1</v>
      </c>
      <c r="AR113" s="275">
        <v>2</v>
      </c>
      <c r="AS113" s="275">
        <v>3</v>
      </c>
      <c r="AT113" s="275">
        <v>2</v>
      </c>
      <c r="AU113" s="275">
        <v>1</v>
      </c>
      <c r="AV113" s="275">
        <v>3</v>
      </c>
      <c r="AW113" s="275">
        <v>4</v>
      </c>
      <c r="AX113" s="276">
        <v>4</v>
      </c>
      <c r="AY113" s="276">
        <v>4</v>
      </c>
      <c r="AZ113" s="276">
        <v>4</v>
      </c>
      <c r="BA113" s="276">
        <v>4</v>
      </c>
      <c r="BB113" s="276">
        <v>4</v>
      </c>
      <c r="BC113" s="275">
        <v>2</v>
      </c>
      <c r="BD113" s="275">
        <v>4</v>
      </c>
      <c r="BE113" s="276">
        <v>3</v>
      </c>
      <c r="BF113" s="276">
        <v>3</v>
      </c>
      <c r="BG113" s="278">
        <f>SUM('tabulasi lengkap'!$AO113:$BF113)</f>
        <v>55</v>
      </c>
    </row>
    <row r="114" spans="1:59" ht="22.5" customHeight="1" x14ac:dyDescent="0.2">
      <c r="A114" s="273">
        <v>46000.520555555559</v>
      </c>
      <c r="B114" s="274" t="s">
        <v>8</v>
      </c>
      <c r="C114" s="274" t="s">
        <v>677</v>
      </c>
      <c r="D114" s="274" t="s">
        <v>24</v>
      </c>
      <c r="E114" s="274" t="s">
        <v>678</v>
      </c>
      <c r="F114" s="274" t="s">
        <v>53</v>
      </c>
      <c r="G114" s="274" t="s">
        <v>26</v>
      </c>
      <c r="H114" s="275">
        <v>2</v>
      </c>
      <c r="I114" s="275">
        <v>2</v>
      </c>
      <c r="J114" s="275">
        <v>3</v>
      </c>
      <c r="K114" s="275">
        <v>3</v>
      </c>
      <c r="L114" s="275">
        <v>2</v>
      </c>
      <c r="M114" s="275">
        <v>2</v>
      </c>
      <c r="N114" s="275">
        <v>2</v>
      </c>
      <c r="O114" s="275">
        <v>2</v>
      </c>
      <c r="P114" s="275">
        <v>2</v>
      </c>
      <c r="Q114" s="275">
        <v>2</v>
      </c>
      <c r="R114" s="275">
        <v>2</v>
      </c>
      <c r="S114" s="275">
        <v>2</v>
      </c>
      <c r="T114" s="275">
        <v>2</v>
      </c>
      <c r="U114" s="276">
        <v>2</v>
      </c>
      <c r="V114" s="277">
        <f>SUM('tabulasi lengkap'!$H114:$U114)</f>
        <v>30</v>
      </c>
      <c r="W114" s="275">
        <v>4</v>
      </c>
      <c r="X114" s="276">
        <v>3</v>
      </c>
      <c r="Y114" s="275">
        <v>4</v>
      </c>
      <c r="Z114" s="276">
        <v>2</v>
      </c>
      <c r="AA114" s="276">
        <v>3</v>
      </c>
      <c r="AB114" s="275">
        <v>4</v>
      </c>
      <c r="AC114" s="276">
        <v>3</v>
      </c>
      <c r="AD114" s="275">
        <v>2</v>
      </c>
      <c r="AE114" s="275">
        <v>3</v>
      </c>
      <c r="AF114" s="275">
        <v>2</v>
      </c>
      <c r="AG114" s="275">
        <v>3</v>
      </c>
      <c r="AH114" s="275">
        <v>2</v>
      </c>
      <c r="AI114" s="275">
        <v>3</v>
      </c>
      <c r="AJ114" s="275">
        <v>3</v>
      </c>
      <c r="AK114" s="275">
        <v>4</v>
      </c>
      <c r="AL114" s="275">
        <v>3</v>
      </c>
      <c r="AM114" s="275">
        <v>4</v>
      </c>
      <c r="AN114" s="277">
        <f>SUM('tabulasi lengkap'!$W114:$AM114)</f>
        <v>52</v>
      </c>
      <c r="AO114" s="275">
        <v>3</v>
      </c>
      <c r="AP114" s="275">
        <v>2</v>
      </c>
      <c r="AQ114" s="275">
        <v>3</v>
      </c>
      <c r="AR114" s="275">
        <v>1</v>
      </c>
      <c r="AS114" s="275">
        <v>2</v>
      </c>
      <c r="AT114" s="275">
        <v>3</v>
      </c>
      <c r="AU114" s="275">
        <v>3</v>
      </c>
      <c r="AV114" s="275">
        <v>2</v>
      </c>
      <c r="AW114" s="275">
        <v>2</v>
      </c>
      <c r="AX114" s="276">
        <v>2</v>
      </c>
      <c r="AY114" s="276">
        <v>2</v>
      </c>
      <c r="AZ114" s="276">
        <v>2</v>
      </c>
      <c r="BA114" s="276">
        <v>3</v>
      </c>
      <c r="BB114" s="276">
        <v>2</v>
      </c>
      <c r="BC114" s="275">
        <v>3</v>
      </c>
      <c r="BD114" s="275">
        <v>1</v>
      </c>
      <c r="BE114" s="276">
        <v>2</v>
      </c>
      <c r="BF114" s="276">
        <v>2</v>
      </c>
      <c r="BG114" s="278">
        <f>SUM('tabulasi lengkap'!$AO114:$BF114)</f>
        <v>40</v>
      </c>
    </row>
    <row r="115" spans="1:59" ht="22.5" customHeight="1" x14ac:dyDescent="0.2">
      <c r="A115" s="273">
        <v>46000.525787037041</v>
      </c>
      <c r="B115" s="274" t="s">
        <v>8</v>
      </c>
      <c r="C115" s="274" t="s">
        <v>679</v>
      </c>
      <c r="D115" s="274" t="s">
        <v>10</v>
      </c>
      <c r="E115" s="274" t="s">
        <v>113</v>
      </c>
      <c r="F115" s="274" t="s">
        <v>47</v>
      </c>
      <c r="G115" s="274" t="s">
        <v>157</v>
      </c>
      <c r="H115" s="275">
        <v>2</v>
      </c>
      <c r="I115" s="275">
        <v>2</v>
      </c>
      <c r="J115" s="275">
        <v>2</v>
      </c>
      <c r="K115" s="275">
        <v>2</v>
      </c>
      <c r="L115" s="275">
        <v>1</v>
      </c>
      <c r="M115" s="275">
        <v>2</v>
      </c>
      <c r="N115" s="275">
        <v>1</v>
      </c>
      <c r="O115" s="275">
        <v>2</v>
      </c>
      <c r="P115" s="275">
        <v>3</v>
      </c>
      <c r="Q115" s="275">
        <v>2</v>
      </c>
      <c r="R115" s="275">
        <v>1</v>
      </c>
      <c r="S115" s="275">
        <v>2</v>
      </c>
      <c r="T115" s="275">
        <v>1</v>
      </c>
      <c r="U115" s="276">
        <v>1</v>
      </c>
      <c r="V115" s="277">
        <f>SUM('tabulasi lengkap'!$H115:$U115)</f>
        <v>24</v>
      </c>
      <c r="W115" s="275">
        <v>4</v>
      </c>
      <c r="X115" s="276">
        <v>4</v>
      </c>
      <c r="Y115" s="275">
        <v>3</v>
      </c>
      <c r="Z115" s="276">
        <v>3</v>
      </c>
      <c r="AA115" s="276">
        <v>3</v>
      </c>
      <c r="AB115" s="275">
        <v>3</v>
      </c>
      <c r="AC115" s="276">
        <v>4</v>
      </c>
      <c r="AD115" s="275">
        <v>4</v>
      </c>
      <c r="AE115" s="275">
        <v>3</v>
      </c>
      <c r="AF115" s="275">
        <v>3</v>
      </c>
      <c r="AG115" s="275">
        <v>3</v>
      </c>
      <c r="AH115" s="275">
        <v>4</v>
      </c>
      <c r="AI115" s="275">
        <v>4</v>
      </c>
      <c r="AJ115" s="275">
        <v>4</v>
      </c>
      <c r="AK115" s="275">
        <v>3</v>
      </c>
      <c r="AL115" s="275">
        <v>4</v>
      </c>
      <c r="AM115" s="275">
        <v>2</v>
      </c>
      <c r="AN115" s="277">
        <f>SUM('tabulasi lengkap'!$W115:$AM115)</f>
        <v>58</v>
      </c>
      <c r="AO115" s="275">
        <v>4</v>
      </c>
      <c r="AP115" s="275">
        <v>4</v>
      </c>
      <c r="AQ115" s="275">
        <v>1</v>
      </c>
      <c r="AR115" s="275">
        <v>3</v>
      </c>
      <c r="AS115" s="275">
        <v>4</v>
      </c>
      <c r="AT115" s="275">
        <v>2</v>
      </c>
      <c r="AU115" s="275">
        <v>1</v>
      </c>
      <c r="AV115" s="275">
        <v>2</v>
      </c>
      <c r="AW115" s="275">
        <v>4</v>
      </c>
      <c r="AX115" s="276">
        <v>2</v>
      </c>
      <c r="AY115" s="276">
        <v>4</v>
      </c>
      <c r="AZ115" s="276">
        <v>4</v>
      </c>
      <c r="BA115" s="276">
        <v>4</v>
      </c>
      <c r="BB115" s="276">
        <v>4</v>
      </c>
      <c r="BC115" s="275">
        <v>1</v>
      </c>
      <c r="BD115" s="275">
        <v>4</v>
      </c>
      <c r="BE115" s="276">
        <v>4</v>
      </c>
      <c r="BF115" s="276">
        <v>4</v>
      </c>
      <c r="BG115" s="278">
        <f>SUM('tabulasi lengkap'!$AO115:$BF115)</f>
        <v>56</v>
      </c>
    </row>
    <row r="116" spans="1:59" ht="22.5" customHeight="1" x14ac:dyDescent="0.2">
      <c r="A116" s="273">
        <v>46000.536898148152</v>
      </c>
      <c r="B116" s="274" t="s">
        <v>8</v>
      </c>
      <c r="C116" s="274" t="s">
        <v>680</v>
      </c>
      <c r="D116" s="274" t="s">
        <v>24</v>
      </c>
      <c r="E116" s="274" t="s">
        <v>69</v>
      </c>
      <c r="F116" s="274" t="s">
        <v>165</v>
      </c>
      <c r="G116" s="274" t="s">
        <v>26</v>
      </c>
      <c r="H116" s="275">
        <v>2</v>
      </c>
      <c r="I116" s="275">
        <v>2</v>
      </c>
      <c r="J116" s="275">
        <v>3</v>
      </c>
      <c r="K116" s="275">
        <v>2</v>
      </c>
      <c r="L116" s="275">
        <v>2</v>
      </c>
      <c r="M116" s="275">
        <v>2</v>
      </c>
      <c r="N116" s="275">
        <v>2</v>
      </c>
      <c r="O116" s="275">
        <v>2</v>
      </c>
      <c r="P116" s="275">
        <v>3</v>
      </c>
      <c r="Q116" s="275">
        <v>2</v>
      </c>
      <c r="R116" s="275">
        <v>2</v>
      </c>
      <c r="S116" s="275">
        <v>2</v>
      </c>
      <c r="T116" s="275">
        <v>2</v>
      </c>
      <c r="U116" s="276">
        <v>2</v>
      </c>
      <c r="V116" s="277">
        <f>SUM('tabulasi lengkap'!$H116:$U116)</f>
        <v>30</v>
      </c>
      <c r="W116" s="275">
        <v>3</v>
      </c>
      <c r="X116" s="276">
        <v>3</v>
      </c>
      <c r="Y116" s="275">
        <v>3</v>
      </c>
      <c r="Z116" s="276">
        <v>4</v>
      </c>
      <c r="AA116" s="276">
        <v>4</v>
      </c>
      <c r="AB116" s="275">
        <v>2</v>
      </c>
      <c r="AC116" s="276">
        <v>4</v>
      </c>
      <c r="AD116" s="275">
        <v>3</v>
      </c>
      <c r="AE116" s="275">
        <v>4</v>
      </c>
      <c r="AF116" s="275">
        <v>4</v>
      </c>
      <c r="AG116" s="275">
        <v>3</v>
      </c>
      <c r="AH116" s="275">
        <v>4</v>
      </c>
      <c r="AI116" s="275">
        <v>3</v>
      </c>
      <c r="AJ116" s="275">
        <v>3</v>
      </c>
      <c r="AK116" s="275">
        <v>3</v>
      </c>
      <c r="AL116" s="275">
        <v>2</v>
      </c>
      <c r="AM116" s="275">
        <v>3</v>
      </c>
      <c r="AN116" s="277">
        <f>SUM('tabulasi lengkap'!$W116:$AM116)</f>
        <v>55</v>
      </c>
      <c r="AO116" s="275">
        <v>3</v>
      </c>
      <c r="AP116" s="275">
        <v>3</v>
      </c>
      <c r="AQ116" s="275">
        <v>2</v>
      </c>
      <c r="AR116" s="275">
        <v>3</v>
      </c>
      <c r="AS116" s="275">
        <v>2</v>
      </c>
      <c r="AT116" s="275">
        <v>2</v>
      </c>
      <c r="AU116" s="275">
        <v>4</v>
      </c>
      <c r="AV116" s="275">
        <v>2</v>
      </c>
      <c r="AW116" s="275">
        <v>2</v>
      </c>
      <c r="AX116" s="276">
        <v>2</v>
      </c>
      <c r="AY116" s="276">
        <v>2</v>
      </c>
      <c r="AZ116" s="276">
        <v>2</v>
      </c>
      <c r="BA116" s="276">
        <v>2</v>
      </c>
      <c r="BB116" s="276">
        <v>2</v>
      </c>
      <c r="BC116" s="275">
        <v>3</v>
      </c>
      <c r="BD116" s="275">
        <v>3</v>
      </c>
      <c r="BE116" s="276">
        <v>2</v>
      </c>
      <c r="BF116" s="276">
        <v>2</v>
      </c>
      <c r="BG116" s="278">
        <f>SUM('tabulasi lengkap'!$AO116:$BF116)</f>
        <v>43</v>
      </c>
    </row>
    <row r="117" spans="1:59" ht="22.5" customHeight="1" x14ac:dyDescent="0.2">
      <c r="A117" s="273">
        <v>46000.545185185183</v>
      </c>
      <c r="B117" s="274" t="s">
        <v>8</v>
      </c>
      <c r="C117" s="274" t="s">
        <v>681</v>
      </c>
      <c r="D117" s="274" t="s">
        <v>24</v>
      </c>
      <c r="E117" s="274" t="s">
        <v>624</v>
      </c>
      <c r="F117" s="274" t="s">
        <v>64</v>
      </c>
      <c r="G117" s="274" t="s">
        <v>13</v>
      </c>
      <c r="H117" s="275">
        <v>2</v>
      </c>
      <c r="I117" s="275">
        <v>2</v>
      </c>
      <c r="J117" s="275">
        <v>3</v>
      </c>
      <c r="K117" s="275">
        <v>3</v>
      </c>
      <c r="L117" s="275">
        <v>2</v>
      </c>
      <c r="M117" s="275">
        <v>2</v>
      </c>
      <c r="N117" s="275">
        <v>2</v>
      </c>
      <c r="O117" s="275">
        <v>2</v>
      </c>
      <c r="P117" s="275">
        <v>3</v>
      </c>
      <c r="Q117" s="275">
        <v>2</v>
      </c>
      <c r="R117" s="275">
        <v>2</v>
      </c>
      <c r="S117" s="275">
        <v>2</v>
      </c>
      <c r="T117" s="275">
        <v>2</v>
      </c>
      <c r="U117" s="276">
        <v>2</v>
      </c>
      <c r="V117" s="277">
        <f>SUM('tabulasi lengkap'!$H117:$U117)</f>
        <v>31</v>
      </c>
      <c r="W117" s="275">
        <v>4</v>
      </c>
      <c r="X117" s="276">
        <v>4</v>
      </c>
      <c r="Y117" s="275">
        <v>4</v>
      </c>
      <c r="Z117" s="276">
        <v>4</v>
      </c>
      <c r="AA117" s="276">
        <v>3</v>
      </c>
      <c r="AB117" s="275">
        <v>3</v>
      </c>
      <c r="AC117" s="276">
        <v>4</v>
      </c>
      <c r="AD117" s="275">
        <v>4</v>
      </c>
      <c r="AE117" s="275">
        <v>3</v>
      </c>
      <c r="AF117" s="275">
        <v>4</v>
      </c>
      <c r="AG117" s="275">
        <v>4</v>
      </c>
      <c r="AH117" s="275">
        <v>4</v>
      </c>
      <c r="AI117" s="275">
        <v>4</v>
      </c>
      <c r="AJ117" s="275">
        <v>4</v>
      </c>
      <c r="AK117" s="275">
        <v>4</v>
      </c>
      <c r="AL117" s="275">
        <v>3</v>
      </c>
      <c r="AM117" s="275">
        <v>3</v>
      </c>
      <c r="AN117" s="277">
        <f>SUM('tabulasi lengkap'!$W117:$AM117)</f>
        <v>63</v>
      </c>
      <c r="AO117" s="275">
        <v>1</v>
      </c>
      <c r="AP117" s="275">
        <v>2</v>
      </c>
      <c r="AQ117" s="275">
        <v>4</v>
      </c>
      <c r="AR117" s="275">
        <v>2</v>
      </c>
      <c r="AS117" s="275">
        <v>2</v>
      </c>
      <c r="AT117" s="275">
        <v>4</v>
      </c>
      <c r="AU117" s="275">
        <v>3</v>
      </c>
      <c r="AV117" s="275">
        <v>2</v>
      </c>
      <c r="AW117" s="275">
        <v>2</v>
      </c>
      <c r="AX117" s="276">
        <v>1</v>
      </c>
      <c r="AY117" s="276">
        <v>1</v>
      </c>
      <c r="AZ117" s="276">
        <v>1</v>
      </c>
      <c r="BA117" s="276">
        <v>2</v>
      </c>
      <c r="BB117" s="276">
        <v>2</v>
      </c>
      <c r="BC117" s="275">
        <v>3</v>
      </c>
      <c r="BD117" s="275">
        <v>2</v>
      </c>
      <c r="BE117" s="276">
        <v>2</v>
      </c>
      <c r="BF117" s="276">
        <v>2</v>
      </c>
      <c r="BG117" s="278">
        <f>SUM('tabulasi lengkap'!$AO117:$BF117)</f>
        <v>38</v>
      </c>
    </row>
    <row r="118" spans="1:59" ht="22.5" customHeight="1" x14ac:dyDescent="0.2">
      <c r="A118" s="273">
        <v>46000.54519675926</v>
      </c>
      <c r="B118" s="274" t="s">
        <v>8</v>
      </c>
      <c r="C118" s="274" t="s">
        <v>682</v>
      </c>
      <c r="D118" s="274" t="s">
        <v>24</v>
      </c>
      <c r="E118" s="274" t="s">
        <v>624</v>
      </c>
      <c r="F118" s="274" t="s">
        <v>70</v>
      </c>
      <c r="G118" s="274" t="s">
        <v>13</v>
      </c>
      <c r="H118" s="275">
        <v>2</v>
      </c>
      <c r="I118" s="275">
        <v>2</v>
      </c>
      <c r="J118" s="275">
        <v>2</v>
      </c>
      <c r="K118" s="275">
        <v>2</v>
      </c>
      <c r="L118" s="275">
        <v>2</v>
      </c>
      <c r="M118" s="275">
        <v>2</v>
      </c>
      <c r="N118" s="275">
        <v>2</v>
      </c>
      <c r="O118" s="275">
        <v>2</v>
      </c>
      <c r="P118" s="275">
        <v>3</v>
      </c>
      <c r="Q118" s="275">
        <v>2</v>
      </c>
      <c r="R118" s="275">
        <v>2</v>
      </c>
      <c r="S118" s="275">
        <v>2</v>
      </c>
      <c r="T118" s="275">
        <v>2</v>
      </c>
      <c r="U118" s="276">
        <v>2</v>
      </c>
      <c r="V118" s="277">
        <f>SUM('tabulasi lengkap'!$H118:$U118)</f>
        <v>29</v>
      </c>
      <c r="W118" s="275">
        <v>3</v>
      </c>
      <c r="X118" s="276">
        <v>3</v>
      </c>
      <c r="Y118" s="275">
        <v>3</v>
      </c>
      <c r="Z118" s="276">
        <v>4</v>
      </c>
      <c r="AA118" s="276">
        <v>3</v>
      </c>
      <c r="AB118" s="275">
        <v>3</v>
      </c>
      <c r="AC118" s="276">
        <v>3</v>
      </c>
      <c r="AD118" s="275">
        <v>3</v>
      </c>
      <c r="AE118" s="275">
        <v>3</v>
      </c>
      <c r="AF118" s="275">
        <v>3</v>
      </c>
      <c r="AG118" s="275">
        <v>4</v>
      </c>
      <c r="AH118" s="275">
        <v>2</v>
      </c>
      <c r="AI118" s="275">
        <v>3</v>
      </c>
      <c r="AJ118" s="275">
        <v>3</v>
      </c>
      <c r="AK118" s="275">
        <v>3</v>
      </c>
      <c r="AL118" s="275">
        <v>2</v>
      </c>
      <c r="AM118" s="275">
        <v>3</v>
      </c>
      <c r="AN118" s="277">
        <f>SUM('tabulasi lengkap'!$W118:$AM118)</f>
        <v>51</v>
      </c>
      <c r="AO118" s="275">
        <v>2</v>
      </c>
      <c r="AP118" s="275">
        <v>3</v>
      </c>
      <c r="AQ118" s="275">
        <v>2</v>
      </c>
      <c r="AR118" s="275">
        <v>3</v>
      </c>
      <c r="AS118" s="275">
        <v>4</v>
      </c>
      <c r="AT118" s="275">
        <v>3</v>
      </c>
      <c r="AU118" s="275">
        <v>2</v>
      </c>
      <c r="AV118" s="275">
        <v>3</v>
      </c>
      <c r="AW118" s="275">
        <v>2</v>
      </c>
      <c r="AX118" s="276">
        <v>4</v>
      </c>
      <c r="AY118" s="276">
        <v>2</v>
      </c>
      <c r="AZ118" s="276">
        <v>2</v>
      </c>
      <c r="BA118" s="276">
        <v>3</v>
      </c>
      <c r="BB118" s="276">
        <v>2</v>
      </c>
      <c r="BC118" s="275">
        <v>2</v>
      </c>
      <c r="BD118" s="275">
        <v>2</v>
      </c>
      <c r="BE118" s="276">
        <v>3</v>
      </c>
      <c r="BF118" s="276">
        <v>3</v>
      </c>
      <c r="BG118" s="278">
        <f>SUM('tabulasi lengkap'!$AO118:$BF118)</f>
        <v>47</v>
      </c>
    </row>
    <row r="119" spans="1:59" ht="22.5" customHeight="1" x14ac:dyDescent="0.2">
      <c r="A119" s="273">
        <v>46000.557071759256</v>
      </c>
      <c r="B119" s="274" t="s">
        <v>8</v>
      </c>
      <c r="C119" s="274" t="s">
        <v>683</v>
      </c>
      <c r="D119" s="274" t="s">
        <v>10</v>
      </c>
      <c r="E119" s="274" t="s">
        <v>11</v>
      </c>
      <c r="F119" s="274" t="s">
        <v>17</v>
      </c>
      <c r="G119" s="274" t="s">
        <v>13</v>
      </c>
      <c r="H119" s="275">
        <v>2</v>
      </c>
      <c r="I119" s="275">
        <v>2</v>
      </c>
      <c r="J119" s="275">
        <v>2</v>
      </c>
      <c r="K119" s="275">
        <v>2</v>
      </c>
      <c r="L119" s="275">
        <v>2</v>
      </c>
      <c r="M119" s="275">
        <v>2</v>
      </c>
      <c r="N119" s="275">
        <v>2</v>
      </c>
      <c r="O119" s="275">
        <v>2</v>
      </c>
      <c r="P119" s="275">
        <v>3</v>
      </c>
      <c r="Q119" s="275">
        <v>2</v>
      </c>
      <c r="R119" s="275">
        <v>2</v>
      </c>
      <c r="S119" s="275">
        <v>2</v>
      </c>
      <c r="T119" s="275">
        <v>2</v>
      </c>
      <c r="U119" s="276">
        <v>2</v>
      </c>
      <c r="V119" s="277">
        <f>SUM('tabulasi lengkap'!$H119:$U119)</f>
        <v>29</v>
      </c>
      <c r="W119" s="275">
        <v>4</v>
      </c>
      <c r="X119" s="276">
        <v>4</v>
      </c>
      <c r="Y119" s="275">
        <v>4</v>
      </c>
      <c r="Z119" s="276">
        <v>2</v>
      </c>
      <c r="AA119" s="276">
        <v>4</v>
      </c>
      <c r="AB119" s="275">
        <v>4</v>
      </c>
      <c r="AC119" s="276">
        <v>4</v>
      </c>
      <c r="AD119" s="275">
        <v>4</v>
      </c>
      <c r="AE119" s="275">
        <v>4</v>
      </c>
      <c r="AF119" s="275">
        <v>4</v>
      </c>
      <c r="AG119" s="275">
        <v>4</v>
      </c>
      <c r="AH119" s="275">
        <v>4</v>
      </c>
      <c r="AI119" s="275">
        <v>4</v>
      </c>
      <c r="AJ119" s="275">
        <v>4</v>
      </c>
      <c r="AK119" s="275">
        <v>4</v>
      </c>
      <c r="AL119" s="275">
        <v>4</v>
      </c>
      <c r="AM119" s="275">
        <v>3</v>
      </c>
      <c r="AN119" s="277">
        <f>SUM('tabulasi lengkap'!$W119:$AM119)</f>
        <v>65</v>
      </c>
      <c r="AO119" s="275">
        <v>1</v>
      </c>
      <c r="AP119" s="275">
        <v>1</v>
      </c>
      <c r="AQ119" s="275">
        <v>3</v>
      </c>
      <c r="AR119" s="275">
        <v>2</v>
      </c>
      <c r="AS119" s="275">
        <v>2</v>
      </c>
      <c r="AT119" s="275">
        <v>3</v>
      </c>
      <c r="AU119" s="275">
        <v>4</v>
      </c>
      <c r="AV119" s="275">
        <v>2</v>
      </c>
      <c r="AW119" s="275">
        <v>2</v>
      </c>
      <c r="AX119" s="276">
        <v>2</v>
      </c>
      <c r="AY119" s="276">
        <v>2</v>
      </c>
      <c r="AZ119" s="276">
        <v>2</v>
      </c>
      <c r="BA119" s="276">
        <v>1</v>
      </c>
      <c r="BB119" s="276">
        <v>1</v>
      </c>
      <c r="BC119" s="275">
        <v>3</v>
      </c>
      <c r="BD119" s="275">
        <v>2</v>
      </c>
      <c r="BE119" s="276">
        <v>1</v>
      </c>
      <c r="BF119" s="276">
        <v>2</v>
      </c>
      <c r="BG119" s="278">
        <f>SUM('tabulasi lengkap'!$AO119:$BF119)</f>
        <v>36</v>
      </c>
    </row>
    <row r="120" spans="1:59" ht="22.5" customHeight="1" x14ac:dyDescent="0.2">
      <c r="A120" s="273">
        <v>46000.563449074078</v>
      </c>
      <c r="B120" s="274" t="s">
        <v>8</v>
      </c>
      <c r="C120" s="274" t="s">
        <v>684</v>
      </c>
      <c r="D120" s="274" t="s">
        <v>24</v>
      </c>
      <c r="E120" s="274" t="s">
        <v>113</v>
      </c>
      <c r="F120" s="274" t="s">
        <v>165</v>
      </c>
      <c r="G120" s="274" t="s">
        <v>21</v>
      </c>
      <c r="H120" s="275">
        <v>2</v>
      </c>
      <c r="I120" s="275">
        <v>2</v>
      </c>
      <c r="J120" s="275">
        <v>3</v>
      </c>
      <c r="K120" s="275">
        <v>3</v>
      </c>
      <c r="L120" s="275">
        <v>2</v>
      </c>
      <c r="M120" s="275">
        <v>2</v>
      </c>
      <c r="N120" s="275">
        <v>2</v>
      </c>
      <c r="O120" s="275">
        <v>2</v>
      </c>
      <c r="P120" s="275">
        <v>2</v>
      </c>
      <c r="Q120" s="275">
        <v>3</v>
      </c>
      <c r="R120" s="275">
        <v>2</v>
      </c>
      <c r="S120" s="275">
        <v>2</v>
      </c>
      <c r="T120" s="275">
        <v>2</v>
      </c>
      <c r="U120" s="276">
        <v>2</v>
      </c>
      <c r="V120" s="277">
        <f>SUM('tabulasi lengkap'!$H120:$U120)</f>
        <v>31</v>
      </c>
      <c r="W120" s="275">
        <v>2</v>
      </c>
      <c r="X120" s="276">
        <v>3</v>
      </c>
      <c r="Y120" s="275">
        <v>3</v>
      </c>
      <c r="Z120" s="276">
        <v>3</v>
      </c>
      <c r="AA120" s="276">
        <v>3</v>
      </c>
      <c r="AB120" s="275">
        <v>2</v>
      </c>
      <c r="AC120" s="276">
        <v>4</v>
      </c>
      <c r="AD120" s="275">
        <v>4</v>
      </c>
      <c r="AE120" s="275">
        <v>3</v>
      </c>
      <c r="AF120" s="275">
        <v>3</v>
      </c>
      <c r="AG120" s="275">
        <v>3</v>
      </c>
      <c r="AH120" s="275">
        <v>4</v>
      </c>
      <c r="AI120" s="275">
        <v>3</v>
      </c>
      <c r="AJ120" s="275">
        <v>4</v>
      </c>
      <c r="AK120" s="275">
        <v>4</v>
      </c>
      <c r="AL120" s="275">
        <v>2</v>
      </c>
      <c r="AM120" s="275">
        <v>4</v>
      </c>
      <c r="AN120" s="277">
        <f>SUM('tabulasi lengkap'!$W120:$AM120)</f>
        <v>54</v>
      </c>
      <c r="AO120" s="275">
        <v>3</v>
      </c>
      <c r="AP120" s="275">
        <v>2</v>
      </c>
      <c r="AQ120" s="275">
        <v>3</v>
      </c>
      <c r="AR120" s="275">
        <v>2</v>
      </c>
      <c r="AS120" s="275">
        <v>2</v>
      </c>
      <c r="AT120" s="275">
        <v>3</v>
      </c>
      <c r="AU120" s="275">
        <v>3</v>
      </c>
      <c r="AV120" s="275">
        <v>2</v>
      </c>
      <c r="AW120" s="275">
        <v>1</v>
      </c>
      <c r="AX120" s="276">
        <v>2</v>
      </c>
      <c r="AY120" s="276">
        <v>3</v>
      </c>
      <c r="AZ120" s="276">
        <v>3</v>
      </c>
      <c r="BA120" s="276">
        <v>2</v>
      </c>
      <c r="BB120" s="276">
        <v>2</v>
      </c>
      <c r="BC120" s="275">
        <v>2</v>
      </c>
      <c r="BD120" s="275">
        <v>3</v>
      </c>
      <c r="BE120" s="276">
        <v>3</v>
      </c>
      <c r="BF120" s="276">
        <v>3</v>
      </c>
      <c r="BG120" s="278">
        <f>SUM('tabulasi lengkap'!$AO120:$BF120)</f>
        <v>44</v>
      </c>
    </row>
    <row r="121" spans="1:59" ht="22.5" customHeight="1" x14ac:dyDescent="0.2">
      <c r="A121" s="273">
        <v>46000.566400462965</v>
      </c>
      <c r="B121" s="274" t="s">
        <v>8</v>
      </c>
      <c r="C121" s="274" t="s">
        <v>685</v>
      </c>
      <c r="D121" s="274" t="s">
        <v>24</v>
      </c>
      <c r="E121" s="274" t="s">
        <v>624</v>
      </c>
      <c r="F121" s="274" t="s">
        <v>70</v>
      </c>
      <c r="G121" s="274" t="s">
        <v>157</v>
      </c>
      <c r="H121" s="275">
        <v>3</v>
      </c>
      <c r="I121" s="275">
        <v>3</v>
      </c>
      <c r="J121" s="275">
        <v>3</v>
      </c>
      <c r="K121" s="275">
        <v>3</v>
      </c>
      <c r="L121" s="275">
        <v>2</v>
      </c>
      <c r="M121" s="275">
        <v>4</v>
      </c>
      <c r="N121" s="275">
        <v>4</v>
      </c>
      <c r="O121" s="275">
        <v>3</v>
      </c>
      <c r="P121" s="275">
        <v>4</v>
      </c>
      <c r="Q121" s="275">
        <v>3</v>
      </c>
      <c r="R121" s="275">
        <v>2</v>
      </c>
      <c r="S121" s="275">
        <v>3</v>
      </c>
      <c r="T121" s="275">
        <v>3</v>
      </c>
      <c r="U121" s="276">
        <v>3</v>
      </c>
      <c r="V121" s="277">
        <f>SUM('tabulasi lengkap'!$H121:$U121)</f>
        <v>43</v>
      </c>
      <c r="W121" s="275">
        <v>2</v>
      </c>
      <c r="X121" s="276">
        <v>1</v>
      </c>
      <c r="Y121" s="275">
        <v>1</v>
      </c>
      <c r="Z121" s="276">
        <v>1</v>
      </c>
      <c r="AA121" s="276">
        <v>1</v>
      </c>
      <c r="AB121" s="275">
        <v>2</v>
      </c>
      <c r="AC121" s="276">
        <v>2</v>
      </c>
      <c r="AD121" s="275">
        <v>1</v>
      </c>
      <c r="AE121" s="275">
        <v>2</v>
      </c>
      <c r="AF121" s="275">
        <v>2</v>
      </c>
      <c r="AG121" s="275">
        <v>1</v>
      </c>
      <c r="AH121" s="275">
        <v>2</v>
      </c>
      <c r="AI121" s="275">
        <v>2</v>
      </c>
      <c r="AJ121" s="275">
        <v>2</v>
      </c>
      <c r="AK121" s="275">
        <v>1</v>
      </c>
      <c r="AL121" s="275">
        <v>1</v>
      </c>
      <c r="AM121" s="275">
        <v>2</v>
      </c>
      <c r="AN121" s="277">
        <f>SUM('tabulasi lengkap'!$W121:$AM121)</f>
        <v>26</v>
      </c>
      <c r="AO121" s="275">
        <v>3</v>
      </c>
      <c r="AP121" s="275">
        <v>3</v>
      </c>
      <c r="AQ121" s="275">
        <v>2</v>
      </c>
      <c r="AR121" s="275">
        <v>2</v>
      </c>
      <c r="AS121" s="275">
        <v>3</v>
      </c>
      <c r="AT121" s="275">
        <v>2</v>
      </c>
      <c r="AU121" s="275">
        <v>1</v>
      </c>
      <c r="AV121" s="275">
        <v>3</v>
      </c>
      <c r="AW121" s="275">
        <v>2</v>
      </c>
      <c r="AX121" s="276">
        <v>3</v>
      </c>
      <c r="AY121" s="276">
        <v>3</v>
      </c>
      <c r="AZ121" s="276">
        <v>3</v>
      </c>
      <c r="BA121" s="276">
        <v>3</v>
      </c>
      <c r="BB121" s="276">
        <v>4</v>
      </c>
      <c r="BC121" s="275">
        <v>2</v>
      </c>
      <c r="BD121" s="275">
        <v>2</v>
      </c>
      <c r="BE121" s="276">
        <v>2</v>
      </c>
      <c r="BF121" s="276">
        <v>3</v>
      </c>
      <c r="BG121" s="278">
        <f>SUM('tabulasi lengkap'!$AO121:$BF121)</f>
        <v>46</v>
      </c>
    </row>
    <row r="122" spans="1:59" ht="22.5" customHeight="1" x14ac:dyDescent="0.2">
      <c r="A122" s="273">
        <v>46000.580138888887</v>
      </c>
      <c r="B122" s="274" t="s">
        <v>8</v>
      </c>
      <c r="C122" s="274" t="s">
        <v>686</v>
      </c>
      <c r="D122" s="274" t="s">
        <v>10</v>
      </c>
      <c r="E122" s="274" t="s">
        <v>110</v>
      </c>
      <c r="F122" s="274" t="s">
        <v>64</v>
      </c>
      <c r="G122" s="274" t="s">
        <v>13</v>
      </c>
      <c r="H122" s="275">
        <v>2</v>
      </c>
      <c r="I122" s="275">
        <v>2</v>
      </c>
      <c r="J122" s="275">
        <v>3</v>
      </c>
      <c r="K122" s="275">
        <v>3</v>
      </c>
      <c r="L122" s="275">
        <v>2</v>
      </c>
      <c r="M122" s="275">
        <v>2</v>
      </c>
      <c r="N122" s="275">
        <v>2</v>
      </c>
      <c r="O122" s="275">
        <v>2</v>
      </c>
      <c r="P122" s="275">
        <v>3</v>
      </c>
      <c r="Q122" s="275">
        <v>2</v>
      </c>
      <c r="R122" s="275">
        <v>2</v>
      </c>
      <c r="S122" s="275">
        <v>2</v>
      </c>
      <c r="T122" s="275">
        <v>2</v>
      </c>
      <c r="U122" s="276">
        <v>2</v>
      </c>
      <c r="V122" s="277">
        <f>SUM('tabulasi lengkap'!$H122:$U122)</f>
        <v>31</v>
      </c>
      <c r="W122" s="275">
        <v>3</v>
      </c>
      <c r="X122" s="276">
        <v>3</v>
      </c>
      <c r="Y122" s="275">
        <v>3</v>
      </c>
      <c r="Z122" s="276">
        <v>3</v>
      </c>
      <c r="AA122" s="276">
        <v>3</v>
      </c>
      <c r="AB122" s="275">
        <v>3</v>
      </c>
      <c r="AC122" s="276">
        <v>4</v>
      </c>
      <c r="AD122" s="275">
        <v>3</v>
      </c>
      <c r="AE122" s="275">
        <v>2</v>
      </c>
      <c r="AF122" s="275">
        <v>3</v>
      </c>
      <c r="AG122" s="275">
        <v>4</v>
      </c>
      <c r="AH122" s="275">
        <v>3</v>
      </c>
      <c r="AI122" s="275">
        <v>3</v>
      </c>
      <c r="AJ122" s="275">
        <v>3</v>
      </c>
      <c r="AK122" s="275">
        <v>3</v>
      </c>
      <c r="AL122" s="275">
        <v>4</v>
      </c>
      <c r="AM122" s="275">
        <v>3</v>
      </c>
      <c r="AN122" s="277">
        <f>SUM('tabulasi lengkap'!$W122:$AM122)</f>
        <v>53</v>
      </c>
      <c r="AO122" s="275">
        <v>2</v>
      </c>
      <c r="AP122" s="275">
        <v>2</v>
      </c>
      <c r="AQ122" s="275">
        <v>3</v>
      </c>
      <c r="AR122" s="275">
        <v>2</v>
      </c>
      <c r="AS122" s="275">
        <v>3</v>
      </c>
      <c r="AT122" s="275">
        <v>3</v>
      </c>
      <c r="AU122" s="275">
        <v>3</v>
      </c>
      <c r="AV122" s="275">
        <v>3</v>
      </c>
      <c r="AW122" s="275">
        <v>3</v>
      </c>
      <c r="AX122" s="276">
        <v>3</v>
      </c>
      <c r="AY122" s="276">
        <v>2</v>
      </c>
      <c r="AZ122" s="276">
        <v>3</v>
      </c>
      <c r="BA122" s="276">
        <v>3</v>
      </c>
      <c r="BB122" s="276">
        <v>3</v>
      </c>
      <c r="BC122" s="275">
        <v>2</v>
      </c>
      <c r="BD122" s="275">
        <v>3</v>
      </c>
      <c r="BE122" s="276">
        <v>2</v>
      </c>
      <c r="BF122" s="276">
        <v>3</v>
      </c>
      <c r="BG122" s="278">
        <f>SUM('tabulasi lengkap'!$AO122:$BF122)</f>
        <v>48</v>
      </c>
    </row>
    <row r="123" spans="1:59" ht="22.5" customHeight="1" x14ac:dyDescent="0.2">
      <c r="A123" s="273">
        <v>46000.581782407404</v>
      </c>
      <c r="B123" s="274" t="s">
        <v>8</v>
      </c>
      <c r="C123" s="274" t="s">
        <v>687</v>
      </c>
      <c r="D123" s="274" t="s">
        <v>24</v>
      </c>
      <c r="E123" s="274" t="s">
        <v>69</v>
      </c>
      <c r="F123" s="274" t="s">
        <v>17</v>
      </c>
      <c r="G123" s="274" t="s">
        <v>13</v>
      </c>
      <c r="H123" s="275">
        <v>2</v>
      </c>
      <c r="I123" s="275">
        <v>2</v>
      </c>
      <c r="J123" s="275">
        <v>4</v>
      </c>
      <c r="K123" s="275">
        <v>4</v>
      </c>
      <c r="L123" s="275">
        <v>2</v>
      </c>
      <c r="M123" s="275">
        <v>2</v>
      </c>
      <c r="N123" s="275">
        <v>2</v>
      </c>
      <c r="O123" s="275">
        <v>2</v>
      </c>
      <c r="P123" s="275">
        <v>4</v>
      </c>
      <c r="Q123" s="275">
        <v>3</v>
      </c>
      <c r="R123" s="275">
        <v>2</v>
      </c>
      <c r="S123" s="275">
        <v>2</v>
      </c>
      <c r="T123" s="275">
        <v>2</v>
      </c>
      <c r="U123" s="276">
        <v>2</v>
      </c>
      <c r="V123" s="277">
        <f>SUM('tabulasi lengkap'!$H123:$U123)</f>
        <v>35</v>
      </c>
      <c r="W123" s="275">
        <v>2</v>
      </c>
      <c r="X123" s="276">
        <v>2</v>
      </c>
      <c r="Y123" s="275">
        <v>2</v>
      </c>
      <c r="Z123" s="276">
        <v>1</v>
      </c>
      <c r="AA123" s="276">
        <v>2</v>
      </c>
      <c r="AB123" s="275">
        <v>2</v>
      </c>
      <c r="AC123" s="276">
        <v>1</v>
      </c>
      <c r="AD123" s="275">
        <v>2</v>
      </c>
      <c r="AE123" s="275">
        <v>2</v>
      </c>
      <c r="AF123" s="275">
        <v>2</v>
      </c>
      <c r="AG123" s="275">
        <v>2</v>
      </c>
      <c r="AH123" s="275">
        <v>2</v>
      </c>
      <c r="AI123" s="275">
        <v>1</v>
      </c>
      <c r="AJ123" s="275">
        <v>2</v>
      </c>
      <c r="AK123" s="275">
        <v>2</v>
      </c>
      <c r="AL123" s="275">
        <v>1</v>
      </c>
      <c r="AM123" s="275">
        <v>2</v>
      </c>
      <c r="AN123" s="277">
        <f>SUM('tabulasi lengkap'!$W123:$AM123)</f>
        <v>30</v>
      </c>
      <c r="AO123" s="275">
        <v>3</v>
      </c>
      <c r="AP123" s="275">
        <v>4</v>
      </c>
      <c r="AQ123" s="275">
        <v>1</v>
      </c>
      <c r="AR123" s="275">
        <v>4</v>
      </c>
      <c r="AS123" s="275">
        <v>4</v>
      </c>
      <c r="AT123" s="275">
        <v>1</v>
      </c>
      <c r="AU123" s="275">
        <v>1</v>
      </c>
      <c r="AV123" s="275">
        <v>4</v>
      </c>
      <c r="AW123" s="275">
        <v>4</v>
      </c>
      <c r="AX123" s="276">
        <v>4</v>
      </c>
      <c r="AY123" s="276">
        <v>3</v>
      </c>
      <c r="AZ123" s="276">
        <v>4</v>
      </c>
      <c r="BA123" s="276">
        <v>4</v>
      </c>
      <c r="BB123" s="276">
        <v>4</v>
      </c>
      <c r="BC123" s="275">
        <v>3</v>
      </c>
      <c r="BD123" s="275">
        <v>3</v>
      </c>
      <c r="BE123" s="276">
        <v>4</v>
      </c>
      <c r="BF123" s="276">
        <v>2</v>
      </c>
      <c r="BG123" s="278">
        <f>SUM('tabulasi lengkap'!$AO123:$BF123)</f>
        <v>57</v>
      </c>
    </row>
    <row r="124" spans="1:59" ht="22.5" customHeight="1" x14ac:dyDescent="0.2">
      <c r="A124" s="273">
        <v>46000.582233796296</v>
      </c>
      <c r="B124" s="274" t="s">
        <v>8</v>
      </c>
      <c r="C124" s="274" t="s">
        <v>688</v>
      </c>
      <c r="D124" s="274" t="s">
        <v>24</v>
      </c>
      <c r="E124" s="274" t="s">
        <v>624</v>
      </c>
      <c r="F124" s="274" t="s">
        <v>17</v>
      </c>
      <c r="G124" s="274" t="s">
        <v>26</v>
      </c>
      <c r="H124" s="275">
        <v>2</v>
      </c>
      <c r="I124" s="275">
        <v>2</v>
      </c>
      <c r="J124" s="275">
        <v>3</v>
      </c>
      <c r="K124" s="275">
        <v>3</v>
      </c>
      <c r="L124" s="275">
        <v>2</v>
      </c>
      <c r="M124" s="275">
        <v>2</v>
      </c>
      <c r="N124" s="275">
        <v>2</v>
      </c>
      <c r="O124" s="275">
        <v>2</v>
      </c>
      <c r="P124" s="275">
        <v>2</v>
      </c>
      <c r="Q124" s="275">
        <v>3</v>
      </c>
      <c r="R124" s="275">
        <v>2</v>
      </c>
      <c r="S124" s="275">
        <v>2</v>
      </c>
      <c r="T124" s="275">
        <v>2</v>
      </c>
      <c r="U124" s="276">
        <v>2</v>
      </c>
      <c r="V124" s="277">
        <f>SUM('tabulasi lengkap'!$H124:$U124)</f>
        <v>31</v>
      </c>
      <c r="W124" s="275">
        <v>4</v>
      </c>
      <c r="X124" s="276">
        <v>3</v>
      </c>
      <c r="Y124" s="275">
        <v>4</v>
      </c>
      <c r="Z124" s="276">
        <v>3</v>
      </c>
      <c r="AA124" s="276">
        <v>4</v>
      </c>
      <c r="AB124" s="275">
        <v>3</v>
      </c>
      <c r="AC124" s="276">
        <v>4</v>
      </c>
      <c r="AD124" s="275">
        <v>4</v>
      </c>
      <c r="AE124" s="275">
        <v>4</v>
      </c>
      <c r="AF124" s="275">
        <v>4</v>
      </c>
      <c r="AG124" s="275">
        <v>3</v>
      </c>
      <c r="AH124" s="275">
        <v>4</v>
      </c>
      <c r="AI124" s="275">
        <v>4</v>
      </c>
      <c r="AJ124" s="275">
        <v>4</v>
      </c>
      <c r="AK124" s="275">
        <v>4</v>
      </c>
      <c r="AL124" s="275">
        <v>3</v>
      </c>
      <c r="AM124" s="275">
        <v>4</v>
      </c>
      <c r="AN124" s="277">
        <f>SUM('tabulasi lengkap'!$W124:$AM124)</f>
        <v>63</v>
      </c>
      <c r="AO124" s="275">
        <v>2</v>
      </c>
      <c r="AP124" s="275">
        <v>2</v>
      </c>
      <c r="AQ124" s="275">
        <v>4</v>
      </c>
      <c r="AR124" s="275">
        <v>1</v>
      </c>
      <c r="AS124" s="275">
        <v>2</v>
      </c>
      <c r="AT124" s="275">
        <v>3</v>
      </c>
      <c r="AU124" s="275">
        <v>3</v>
      </c>
      <c r="AV124" s="275">
        <v>2</v>
      </c>
      <c r="AW124" s="275">
        <v>1</v>
      </c>
      <c r="AX124" s="276">
        <v>2</v>
      </c>
      <c r="AY124" s="276">
        <v>1</v>
      </c>
      <c r="AZ124" s="276">
        <v>2</v>
      </c>
      <c r="BA124" s="276">
        <v>1</v>
      </c>
      <c r="BB124" s="276">
        <v>2</v>
      </c>
      <c r="BC124" s="275">
        <v>3</v>
      </c>
      <c r="BD124" s="275">
        <v>2</v>
      </c>
      <c r="BE124" s="276">
        <v>1</v>
      </c>
      <c r="BF124" s="276">
        <v>2</v>
      </c>
      <c r="BG124" s="278">
        <f>SUM('tabulasi lengkap'!$AO124:$BF124)</f>
        <v>36</v>
      </c>
    </row>
    <row r="125" spans="1:59" ht="22.5" customHeight="1" x14ac:dyDescent="0.2">
      <c r="A125" s="273">
        <v>46000.601493055554</v>
      </c>
      <c r="B125" s="274" t="s">
        <v>8</v>
      </c>
      <c r="C125" s="274" t="s">
        <v>689</v>
      </c>
      <c r="D125" s="274" t="s">
        <v>10</v>
      </c>
      <c r="E125" s="274" t="s">
        <v>103</v>
      </c>
      <c r="F125" s="274" t="s">
        <v>53</v>
      </c>
      <c r="G125" s="274" t="s">
        <v>26</v>
      </c>
      <c r="H125" s="275">
        <v>2</v>
      </c>
      <c r="I125" s="275">
        <v>3</v>
      </c>
      <c r="J125" s="275">
        <v>3</v>
      </c>
      <c r="K125" s="275">
        <v>3</v>
      </c>
      <c r="L125" s="275">
        <v>2</v>
      </c>
      <c r="M125" s="275">
        <v>2</v>
      </c>
      <c r="N125" s="275">
        <v>2</v>
      </c>
      <c r="O125" s="275">
        <v>3</v>
      </c>
      <c r="P125" s="275">
        <v>2</v>
      </c>
      <c r="Q125" s="275">
        <v>1</v>
      </c>
      <c r="R125" s="275">
        <v>2</v>
      </c>
      <c r="S125" s="275">
        <v>4</v>
      </c>
      <c r="T125" s="275">
        <v>2</v>
      </c>
      <c r="U125" s="276">
        <v>2</v>
      </c>
      <c r="V125" s="277">
        <f>SUM('tabulasi lengkap'!$H125:$U125)</f>
        <v>33</v>
      </c>
      <c r="W125" s="275">
        <v>3</v>
      </c>
      <c r="X125" s="276">
        <v>3</v>
      </c>
      <c r="Y125" s="275">
        <v>3</v>
      </c>
      <c r="Z125" s="276">
        <v>2</v>
      </c>
      <c r="AA125" s="276">
        <v>3</v>
      </c>
      <c r="AB125" s="275">
        <v>3</v>
      </c>
      <c r="AC125" s="276">
        <v>3</v>
      </c>
      <c r="AD125" s="275">
        <v>3</v>
      </c>
      <c r="AE125" s="275">
        <v>3</v>
      </c>
      <c r="AF125" s="275">
        <v>3</v>
      </c>
      <c r="AG125" s="275">
        <v>3</v>
      </c>
      <c r="AH125" s="275">
        <v>2</v>
      </c>
      <c r="AI125" s="275">
        <v>3</v>
      </c>
      <c r="AJ125" s="275">
        <v>2</v>
      </c>
      <c r="AK125" s="275">
        <v>2</v>
      </c>
      <c r="AL125" s="275">
        <v>2</v>
      </c>
      <c r="AM125" s="275">
        <v>2</v>
      </c>
      <c r="AN125" s="277">
        <f>SUM('tabulasi lengkap'!$W125:$AM125)</f>
        <v>45</v>
      </c>
      <c r="AO125" s="275">
        <v>3</v>
      </c>
      <c r="AP125" s="275">
        <v>3</v>
      </c>
      <c r="AQ125" s="275">
        <v>3</v>
      </c>
      <c r="AR125" s="275">
        <v>3</v>
      </c>
      <c r="AS125" s="275">
        <v>2</v>
      </c>
      <c r="AT125" s="275">
        <v>3</v>
      </c>
      <c r="AU125" s="275">
        <v>2</v>
      </c>
      <c r="AV125" s="275">
        <v>2</v>
      </c>
      <c r="AW125" s="275">
        <v>2</v>
      </c>
      <c r="AX125" s="276">
        <v>3</v>
      </c>
      <c r="AY125" s="276">
        <v>3</v>
      </c>
      <c r="AZ125" s="276">
        <v>3</v>
      </c>
      <c r="BA125" s="276">
        <v>2</v>
      </c>
      <c r="BB125" s="276">
        <v>2</v>
      </c>
      <c r="BC125" s="275">
        <v>3</v>
      </c>
      <c r="BD125" s="275">
        <v>3</v>
      </c>
      <c r="BE125" s="276">
        <v>3</v>
      </c>
      <c r="BF125" s="276">
        <v>2</v>
      </c>
      <c r="BG125" s="278">
        <f>SUM('tabulasi lengkap'!$AO125:$BF125)</f>
        <v>47</v>
      </c>
    </row>
    <row r="126" spans="1:59" ht="22.5" customHeight="1" x14ac:dyDescent="0.2">
      <c r="A126" s="273">
        <v>46000.607083333336</v>
      </c>
      <c r="B126" s="274" t="s">
        <v>8</v>
      </c>
      <c r="C126" s="274" t="s">
        <v>690</v>
      </c>
      <c r="D126" s="274" t="s">
        <v>24</v>
      </c>
      <c r="E126" s="274" t="s">
        <v>110</v>
      </c>
      <c r="F126" s="274" t="s">
        <v>90</v>
      </c>
      <c r="G126" s="274" t="s">
        <v>21</v>
      </c>
      <c r="H126" s="275">
        <v>2</v>
      </c>
      <c r="I126" s="275">
        <v>2</v>
      </c>
      <c r="J126" s="275">
        <v>3</v>
      </c>
      <c r="K126" s="275">
        <v>3</v>
      </c>
      <c r="L126" s="275">
        <v>2</v>
      </c>
      <c r="M126" s="275">
        <v>2</v>
      </c>
      <c r="N126" s="275">
        <v>2</v>
      </c>
      <c r="O126" s="275">
        <v>2</v>
      </c>
      <c r="P126" s="275">
        <v>3</v>
      </c>
      <c r="Q126" s="275">
        <v>2</v>
      </c>
      <c r="R126" s="275">
        <v>2</v>
      </c>
      <c r="S126" s="275">
        <v>2</v>
      </c>
      <c r="T126" s="275">
        <v>2</v>
      </c>
      <c r="U126" s="276">
        <v>2</v>
      </c>
      <c r="V126" s="277">
        <f>SUM('tabulasi lengkap'!$H126:$U126)</f>
        <v>31</v>
      </c>
      <c r="W126" s="275">
        <v>3</v>
      </c>
      <c r="X126" s="276">
        <v>3</v>
      </c>
      <c r="Y126" s="275">
        <v>3</v>
      </c>
      <c r="Z126" s="276">
        <v>2</v>
      </c>
      <c r="AA126" s="276">
        <v>2</v>
      </c>
      <c r="AB126" s="275">
        <v>2</v>
      </c>
      <c r="AC126" s="276">
        <v>2</v>
      </c>
      <c r="AD126" s="275">
        <v>3</v>
      </c>
      <c r="AE126" s="275">
        <v>2</v>
      </c>
      <c r="AF126" s="275">
        <v>2</v>
      </c>
      <c r="AG126" s="275">
        <v>2</v>
      </c>
      <c r="AH126" s="275">
        <v>2</v>
      </c>
      <c r="AI126" s="275">
        <v>3</v>
      </c>
      <c r="AJ126" s="275">
        <v>3</v>
      </c>
      <c r="AK126" s="275">
        <v>3</v>
      </c>
      <c r="AL126" s="275">
        <v>3</v>
      </c>
      <c r="AM126" s="275">
        <v>3</v>
      </c>
      <c r="AN126" s="277">
        <f>SUM('tabulasi lengkap'!$W126:$AM126)</f>
        <v>43</v>
      </c>
      <c r="AO126" s="275">
        <v>2</v>
      </c>
      <c r="AP126" s="275">
        <v>3</v>
      </c>
      <c r="AQ126" s="275">
        <v>3</v>
      </c>
      <c r="AR126" s="275">
        <v>2</v>
      </c>
      <c r="AS126" s="275">
        <v>3</v>
      </c>
      <c r="AT126" s="275">
        <v>1</v>
      </c>
      <c r="AU126" s="275">
        <v>1</v>
      </c>
      <c r="AV126" s="275">
        <v>4</v>
      </c>
      <c r="AW126" s="275">
        <v>4</v>
      </c>
      <c r="AX126" s="276">
        <v>3</v>
      </c>
      <c r="AY126" s="276">
        <v>4</v>
      </c>
      <c r="AZ126" s="276">
        <v>4</v>
      </c>
      <c r="BA126" s="276">
        <v>3</v>
      </c>
      <c r="BB126" s="276">
        <v>4</v>
      </c>
      <c r="BC126" s="275">
        <v>2</v>
      </c>
      <c r="BD126" s="275">
        <v>1</v>
      </c>
      <c r="BE126" s="276">
        <v>2</v>
      </c>
      <c r="BF126" s="276">
        <v>3</v>
      </c>
      <c r="BG126" s="278">
        <f>SUM('tabulasi lengkap'!$AO126:$BF126)</f>
        <v>49</v>
      </c>
    </row>
    <row r="127" spans="1:59" ht="22.5" customHeight="1" x14ac:dyDescent="0.2">
      <c r="A127" s="273">
        <v>46000.610115740739</v>
      </c>
      <c r="B127" s="274" t="s">
        <v>8</v>
      </c>
      <c r="C127" s="274" t="s">
        <v>691</v>
      </c>
      <c r="D127" s="274" t="s">
        <v>10</v>
      </c>
      <c r="E127" s="274" t="s">
        <v>11</v>
      </c>
      <c r="F127" s="274" t="s">
        <v>12</v>
      </c>
      <c r="G127" s="274" t="s">
        <v>13</v>
      </c>
      <c r="H127" s="275">
        <v>2</v>
      </c>
      <c r="I127" s="275">
        <v>3</v>
      </c>
      <c r="J127" s="275">
        <v>3</v>
      </c>
      <c r="K127" s="275">
        <v>3</v>
      </c>
      <c r="L127" s="275">
        <v>2</v>
      </c>
      <c r="M127" s="275">
        <v>2</v>
      </c>
      <c r="N127" s="275">
        <v>2</v>
      </c>
      <c r="O127" s="275">
        <v>2</v>
      </c>
      <c r="P127" s="275">
        <v>2</v>
      </c>
      <c r="Q127" s="275">
        <v>3</v>
      </c>
      <c r="R127" s="275">
        <v>2</v>
      </c>
      <c r="S127" s="275">
        <v>3</v>
      </c>
      <c r="T127" s="275">
        <v>2</v>
      </c>
      <c r="U127" s="276">
        <v>2</v>
      </c>
      <c r="V127" s="277">
        <f>SUM('tabulasi lengkap'!$H127:$U127)</f>
        <v>33</v>
      </c>
      <c r="W127" s="275">
        <v>2</v>
      </c>
      <c r="X127" s="276">
        <v>1</v>
      </c>
      <c r="Y127" s="275">
        <v>3</v>
      </c>
      <c r="Z127" s="276">
        <v>3</v>
      </c>
      <c r="AA127" s="276">
        <v>3</v>
      </c>
      <c r="AB127" s="275">
        <v>3</v>
      </c>
      <c r="AC127" s="276">
        <v>3</v>
      </c>
      <c r="AD127" s="275">
        <v>3</v>
      </c>
      <c r="AE127" s="275">
        <v>3</v>
      </c>
      <c r="AF127" s="275">
        <v>3</v>
      </c>
      <c r="AG127" s="275">
        <v>3</v>
      </c>
      <c r="AH127" s="275">
        <v>2</v>
      </c>
      <c r="AI127" s="275">
        <v>3</v>
      </c>
      <c r="AJ127" s="275">
        <v>3</v>
      </c>
      <c r="AK127" s="275">
        <v>3</v>
      </c>
      <c r="AL127" s="275">
        <v>3</v>
      </c>
      <c r="AM127" s="275">
        <v>3</v>
      </c>
      <c r="AN127" s="277">
        <f>SUM('tabulasi lengkap'!$W127:$AM127)</f>
        <v>47</v>
      </c>
      <c r="AO127" s="275">
        <v>4</v>
      </c>
      <c r="AP127" s="275">
        <v>3</v>
      </c>
      <c r="AQ127" s="275">
        <v>3</v>
      </c>
      <c r="AR127" s="275">
        <v>3</v>
      </c>
      <c r="AS127" s="275">
        <v>2</v>
      </c>
      <c r="AT127" s="275">
        <v>2</v>
      </c>
      <c r="AU127" s="275">
        <v>3</v>
      </c>
      <c r="AV127" s="275">
        <v>3</v>
      </c>
      <c r="AW127" s="275">
        <v>2</v>
      </c>
      <c r="AX127" s="276">
        <v>3</v>
      </c>
      <c r="AY127" s="276">
        <v>4</v>
      </c>
      <c r="AZ127" s="276">
        <v>3</v>
      </c>
      <c r="BA127" s="276">
        <v>3</v>
      </c>
      <c r="BB127" s="276">
        <v>3</v>
      </c>
      <c r="BC127" s="275">
        <v>2</v>
      </c>
      <c r="BD127" s="275">
        <v>3</v>
      </c>
      <c r="BE127" s="276">
        <v>2</v>
      </c>
      <c r="BF127" s="276">
        <v>3</v>
      </c>
      <c r="BG127" s="278">
        <f>SUM('tabulasi lengkap'!$AO127:$BF127)</f>
        <v>51</v>
      </c>
    </row>
    <row r="128" spans="1:59" ht="22.5" customHeight="1" x14ac:dyDescent="0.2">
      <c r="A128" s="273">
        <v>46000.61681712963</v>
      </c>
      <c r="B128" s="274" t="s">
        <v>8</v>
      </c>
      <c r="C128" s="274" t="s">
        <v>692</v>
      </c>
      <c r="D128" s="274" t="s">
        <v>10</v>
      </c>
      <c r="E128" s="274" t="s">
        <v>123</v>
      </c>
      <c r="F128" s="274" t="s">
        <v>61</v>
      </c>
      <c r="G128" s="274" t="s">
        <v>157</v>
      </c>
      <c r="H128" s="275">
        <v>2</v>
      </c>
      <c r="I128" s="275">
        <v>2</v>
      </c>
      <c r="J128" s="275">
        <v>2</v>
      </c>
      <c r="K128" s="275">
        <v>2</v>
      </c>
      <c r="L128" s="275">
        <v>1</v>
      </c>
      <c r="M128" s="275">
        <v>2</v>
      </c>
      <c r="N128" s="275">
        <v>1</v>
      </c>
      <c r="O128" s="275">
        <v>2</v>
      </c>
      <c r="P128" s="275">
        <v>3</v>
      </c>
      <c r="Q128" s="275">
        <v>2</v>
      </c>
      <c r="R128" s="275">
        <v>1</v>
      </c>
      <c r="S128" s="275">
        <v>2</v>
      </c>
      <c r="T128" s="275">
        <v>1</v>
      </c>
      <c r="U128" s="276">
        <v>2</v>
      </c>
      <c r="V128" s="277">
        <f>SUM('tabulasi lengkap'!$H128:$U128)</f>
        <v>25</v>
      </c>
      <c r="W128" s="275">
        <v>4</v>
      </c>
      <c r="X128" s="276">
        <v>2</v>
      </c>
      <c r="Y128" s="275">
        <v>3</v>
      </c>
      <c r="Z128" s="276">
        <v>3</v>
      </c>
      <c r="AA128" s="276">
        <v>3</v>
      </c>
      <c r="AB128" s="275">
        <v>2</v>
      </c>
      <c r="AC128" s="276">
        <v>3</v>
      </c>
      <c r="AD128" s="275">
        <v>4</v>
      </c>
      <c r="AE128" s="275">
        <v>2</v>
      </c>
      <c r="AF128" s="275">
        <v>3</v>
      </c>
      <c r="AG128" s="275">
        <v>3</v>
      </c>
      <c r="AH128" s="275">
        <v>2</v>
      </c>
      <c r="AI128" s="275">
        <v>4</v>
      </c>
      <c r="AJ128" s="275">
        <v>3</v>
      </c>
      <c r="AK128" s="275">
        <v>4</v>
      </c>
      <c r="AL128" s="275">
        <v>3</v>
      </c>
      <c r="AM128" s="275">
        <v>4</v>
      </c>
      <c r="AN128" s="277">
        <f>SUM('tabulasi lengkap'!$W128:$AM128)</f>
        <v>52</v>
      </c>
      <c r="AO128" s="275">
        <v>4</v>
      </c>
      <c r="AP128" s="275">
        <v>3</v>
      </c>
      <c r="AQ128" s="275">
        <v>2</v>
      </c>
      <c r="AR128" s="275">
        <v>2</v>
      </c>
      <c r="AS128" s="275">
        <v>4</v>
      </c>
      <c r="AT128" s="275">
        <v>3</v>
      </c>
      <c r="AU128" s="275">
        <v>2</v>
      </c>
      <c r="AV128" s="275">
        <v>4</v>
      </c>
      <c r="AW128" s="275">
        <v>2</v>
      </c>
      <c r="AX128" s="276">
        <v>3</v>
      </c>
      <c r="AY128" s="276">
        <v>4</v>
      </c>
      <c r="AZ128" s="276">
        <v>4</v>
      </c>
      <c r="BA128" s="276">
        <v>4</v>
      </c>
      <c r="BB128" s="276">
        <v>4</v>
      </c>
      <c r="BC128" s="275">
        <v>2</v>
      </c>
      <c r="BD128" s="275">
        <v>3</v>
      </c>
      <c r="BE128" s="276">
        <v>3</v>
      </c>
      <c r="BF128" s="276">
        <v>3</v>
      </c>
      <c r="BG128" s="278">
        <f>SUM('tabulasi lengkap'!$AO128:$BF128)</f>
        <v>56</v>
      </c>
    </row>
    <row r="129" spans="1:59" ht="22.5" customHeight="1" x14ac:dyDescent="0.2">
      <c r="A129" s="273">
        <v>46000.637407407405</v>
      </c>
      <c r="B129" s="274" t="s">
        <v>8</v>
      </c>
      <c r="C129" s="274" t="s">
        <v>693</v>
      </c>
      <c r="D129" s="274" t="s">
        <v>10</v>
      </c>
      <c r="E129" s="274" t="s">
        <v>103</v>
      </c>
      <c r="F129" s="274" t="s">
        <v>53</v>
      </c>
      <c r="G129" s="274" t="s">
        <v>13</v>
      </c>
      <c r="H129" s="275">
        <v>3</v>
      </c>
      <c r="I129" s="275">
        <v>3</v>
      </c>
      <c r="J129" s="275">
        <v>4</v>
      </c>
      <c r="K129" s="275">
        <v>4</v>
      </c>
      <c r="L129" s="275">
        <v>1</v>
      </c>
      <c r="M129" s="275">
        <v>4</v>
      </c>
      <c r="N129" s="275">
        <v>4</v>
      </c>
      <c r="O129" s="275">
        <v>3</v>
      </c>
      <c r="P129" s="275">
        <v>1</v>
      </c>
      <c r="Q129" s="275">
        <v>4</v>
      </c>
      <c r="R129" s="275">
        <v>3</v>
      </c>
      <c r="S129" s="275">
        <v>4</v>
      </c>
      <c r="T129" s="275">
        <v>3</v>
      </c>
      <c r="U129" s="276">
        <v>3</v>
      </c>
      <c r="V129" s="277">
        <f>SUM('tabulasi lengkap'!$H129:$U129)</f>
        <v>44</v>
      </c>
      <c r="W129" s="275">
        <v>2</v>
      </c>
      <c r="X129" s="276">
        <v>1</v>
      </c>
      <c r="Y129" s="275">
        <v>2</v>
      </c>
      <c r="Z129" s="276">
        <v>1</v>
      </c>
      <c r="AA129" s="276">
        <v>2</v>
      </c>
      <c r="AB129" s="275">
        <v>2</v>
      </c>
      <c r="AC129" s="276">
        <v>1</v>
      </c>
      <c r="AD129" s="275">
        <v>1</v>
      </c>
      <c r="AE129" s="275">
        <v>2</v>
      </c>
      <c r="AF129" s="275">
        <v>1</v>
      </c>
      <c r="AG129" s="275">
        <v>2</v>
      </c>
      <c r="AH129" s="275">
        <v>2</v>
      </c>
      <c r="AI129" s="275">
        <v>2</v>
      </c>
      <c r="AJ129" s="275">
        <v>2</v>
      </c>
      <c r="AK129" s="275">
        <v>2</v>
      </c>
      <c r="AL129" s="275">
        <v>2</v>
      </c>
      <c r="AM129" s="275">
        <v>2</v>
      </c>
      <c r="AN129" s="277">
        <f>SUM('tabulasi lengkap'!$W129:$AM129)</f>
        <v>29</v>
      </c>
      <c r="AO129" s="275">
        <v>1</v>
      </c>
      <c r="AP129" s="275">
        <v>1</v>
      </c>
      <c r="AQ129" s="275">
        <v>4</v>
      </c>
      <c r="AR129" s="275">
        <v>1</v>
      </c>
      <c r="AS129" s="275">
        <v>1</v>
      </c>
      <c r="AT129" s="275">
        <v>4</v>
      </c>
      <c r="AU129" s="275">
        <v>4</v>
      </c>
      <c r="AV129" s="275">
        <v>1</v>
      </c>
      <c r="AW129" s="275">
        <v>1</v>
      </c>
      <c r="AX129" s="276">
        <v>1</v>
      </c>
      <c r="AY129" s="276">
        <v>1</v>
      </c>
      <c r="AZ129" s="276">
        <v>1</v>
      </c>
      <c r="BA129" s="276">
        <v>1</v>
      </c>
      <c r="BB129" s="276">
        <v>1</v>
      </c>
      <c r="BC129" s="275">
        <v>4</v>
      </c>
      <c r="BD129" s="275">
        <v>1</v>
      </c>
      <c r="BE129" s="276">
        <v>1</v>
      </c>
      <c r="BF129" s="276">
        <v>1</v>
      </c>
      <c r="BG129" s="278">
        <f>SUM('tabulasi lengkap'!$AO129:$BF129)</f>
        <v>30</v>
      </c>
    </row>
    <row r="130" spans="1:59" ht="22.5" customHeight="1" x14ac:dyDescent="0.2">
      <c r="A130" s="273">
        <v>46000.638877314814</v>
      </c>
      <c r="B130" s="274" t="s">
        <v>8</v>
      </c>
      <c r="C130" s="274" t="s">
        <v>694</v>
      </c>
      <c r="D130" s="274" t="s">
        <v>10</v>
      </c>
      <c r="E130" s="274" t="s">
        <v>110</v>
      </c>
      <c r="F130" s="274" t="s">
        <v>90</v>
      </c>
      <c r="G130" s="274" t="s">
        <v>157</v>
      </c>
      <c r="H130" s="275">
        <v>2</v>
      </c>
      <c r="I130" s="275">
        <v>2</v>
      </c>
      <c r="J130" s="275">
        <v>3</v>
      </c>
      <c r="K130" s="275">
        <v>2</v>
      </c>
      <c r="L130" s="275">
        <v>2</v>
      </c>
      <c r="M130" s="275">
        <v>2</v>
      </c>
      <c r="N130" s="275">
        <v>2</v>
      </c>
      <c r="O130" s="275">
        <v>2</v>
      </c>
      <c r="P130" s="275">
        <v>3</v>
      </c>
      <c r="Q130" s="275">
        <v>2</v>
      </c>
      <c r="R130" s="275">
        <v>2</v>
      </c>
      <c r="S130" s="275">
        <v>2</v>
      </c>
      <c r="T130" s="275">
        <v>2</v>
      </c>
      <c r="U130" s="276">
        <v>2</v>
      </c>
      <c r="V130" s="277">
        <f>SUM('tabulasi lengkap'!$H130:$U130)</f>
        <v>30</v>
      </c>
      <c r="W130" s="275">
        <v>3</v>
      </c>
      <c r="X130" s="276">
        <v>3</v>
      </c>
      <c r="Y130" s="275">
        <v>3</v>
      </c>
      <c r="Z130" s="276">
        <v>3</v>
      </c>
      <c r="AA130" s="276">
        <v>3</v>
      </c>
      <c r="AB130" s="275">
        <v>3</v>
      </c>
      <c r="AC130" s="276">
        <v>3</v>
      </c>
      <c r="AD130" s="275">
        <v>2</v>
      </c>
      <c r="AE130" s="275">
        <v>3</v>
      </c>
      <c r="AF130" s="275">
        <v>3</v>
      </c>
      <c r="AG130" s="275">
        <v>2</v>
      </c>
      <c r="AH130" s="275">
        <v>3</v>
      </c>
      <c r="AI130" s="275">
        <v>3</v>
      </c>
      <c r="AJ130" s="275">
        <v>3</v>
      </c>
      <c r="AK130" s="275">
        <v>4</v>
      </c>
      <c r="AL130" s="275">
        <v>3</v>
      </c>
      <c r="AM130" s="275">
        <v>2</v>
      </c>
      <c r="AN130" s="277">
        <f>SUM('tabulasi lengkap'!$W130:$AM130)</f>
        <v>49</v>
      </c>
      <c r="AO130" s="275">
        <v>2</v>
      </c>
      <c r="AP130" s="275">
        <v>2</v>
      </c>
      <c r="AQ130" s="275">
        <v>2</v>
      </c>
      <c r="AR130" s="275">
        <v>3</v>
      </c>
      <c r="AS130" s="275">
        <v>3</v>
      </c>
      <c r="AT130" s="275">
        <v>2</v>
      </c>
      <c r="AU130" s="275">
        <v>2</v>
      </c>
      <c r="AV130" s="275">
        <v>2</v>
      </c>
      <c r="AW130" s="275">
        <v>3</v>
      </c>
      <c r="AX130" s="276">
        <v>3</v>
      </c>
      <c r="AY130" s="276">
        <v>3</v>
      </c>
      <c r="AZ130" s="276">
        <v>3</v>
      </c>
      <c r="BA130" s="276">
        <v>2</v>
      </c>
      <c r="BB130" s="276">
        <v>3</v>
      </c>
      <c r="BC130" s="275">
        <v>2</v>
      </c>
      <c r="BD130" s="275">
        <v>3</v>
      </c>
      <c r="BE130" s="276">
        <v>2</v>
      </c>
      <c r="BF130" s="276">
        <v>3</v>
      </c>
      <c r="BG130" s="278">
        <f>SUM('tabulasi lengkap'!$AO130:$BF130)</f>
        <v>45</v>
      </c>
    </row>
    <row r="131" spans="1:59" ht="22.5" customHeight="1" x14ac:dyDescent="0.2">
      <c r="A131" s="273">
        <v>46000.640775462962</v>
      </c>
      <c r="B131" s="274" t="s">
        <v>8</v>
      </c>
      <c r="C131" s="274" t="s">
        <v>695</v>
      </c>
      <c r="D131" s="274" t="s">
        <v>24</v>
      </c>
      <c r="E131" s="274" t="s">
        <v>678</v>
      </c>
      <c r="F131" s="274" t="s">
        <v>73</v>
      </c>
      <c r="G131" s="274" t="s">
        <v>21</v>
      </c>
      <c r="H131" s="275">
        <v>2</v>
      </c>
      <c r="I131" s="275">
        <v>2</v>
      </c>
      <c r="J131" s="275">
        <v>2</v>
      </c>
      <c r="K131" s="275">
        <v>2</v>
      </c>
      <c r="L131" s="275">
        <v>1</v>
      </c>
      <c r="M131" s="275">
        <v>2</v>
      </c>
      <c r="N131" s="275">
        <v>1</v>
      </c>
      <c r="O131" s="275">
        <v>2</v>
      </c>
      <c r="P131" s="275">
        <v>3</v>
      </c>
      <c r="Q131" s="275">
        <v>2</v>
      </c>
      <c r="R131" s="275">
        <v>1</v>
      </c>
      <c r="S131" s="275">
        <v>2</v>
      </c>
      <c r="T131" s="275">
        <v>1</v>
      </c>
      <c r="U131" s="276">
        <v>2</v>
      </c>
      <c r="V131" s="277">
        <f>SUM('tabulasi lengkap'!$H131:$U131)</f>
        <v>25</v>
      </c>
      <c r="W131" s="275">
        <v>4</v>
      </c>
      <c r="X131" s="276">
        <v>4</v>
      </c>
      <c r="Y131" s="275">
        <v>4</v>
      </c>
      <c r="Z131" s="276">
        <v>4</v>
      </c>
      <c r="AA131" s="276">
        <v>4</v>
      </c>
      <c r="AB131" s="275">
        <v>4</v>
      </c>
      <c r="AC131" s="276">
        <v>3</v>
      </c>
      <c r="AD131" s="275">
        <v>3</v>
      </c>
      <c r="AE131" s="275">
        <v>4</v>
      </c>
      <c r="AF131" s="275">
        <v>3</v>
      </c>
      <c r="AG131" s="275">
        <v>4</v>
      </c>
      <c r="AH131" s="275">
        <v>4</v>
      </c>
      <c r="AI131" s="275">
        <v>4</v>
      </c>
      <c r="AJ131" s="275">
        <v>3</v>
      </c>
      <c r="AK131" s="275">
        <v>4</v>
      </c>
      <c r="AL131" s="275">
        <v>4</v>
      </c>
      <c r="AM131" s="275">
        <v>4</v>
      </c>
      <c r="AN131" s="277">
        <f>SUM('tabulasi lengkap'!$W131:$AM131)</f>
        <v>64</v>
      </c>
      <c r="AO131" s="275">
        <v>3</v>
      </c>
      <c r="AP131" s="275">
        <v>2</v>
      </c>
      <c r="AQ131" s="275">
        <v>3</v>
      </c>
      <c r="AR131" s="275">
        <v>4</v>
      </c>
      <c r="AS131" s="275">
        <v>4</v>
      </c>
      <c r="AT131" s="275">
        <v>3</v>
      </c>
      <c r="AU131" s="275">
        <v>2</v>
      </c>
      <c r="AV131" s="275">
        <v>2</v>
      </c>
      <c r="AW131" s="275">
        <v>2</v>
      </c>
      <c r="AX131" s="276">
        <v>3</v>
      </c>
      <c r="AY131" s="276">
        <v>3</v>
      </c>
      <c r="AZ131" s="276">
        <v>3</v>
      </c>
      <c r="BA131" s="276">
        <v>4</v>
      </c>
      <c r="BB131" s="276">
        <v>4</v>
      </c>
      <c r="BC131" s="275">
        <v>2</v>
      </c>
      <c r="BD131" s="275">
        <v>4</v>
      </c>
      <c r="BE131" s="276">
        <v>3</v>
      </c>
      <c r="BF131" s="276">
        <v>3</v>
      </c>
      <c r="BG131" s="278">
        <f>SUM('tabulasi lengkap'!$AO131:$BF131)</f>
        <v>54</v>
      </c>
    </row>
    <row r="132" spans="1:59" ht="22.5" customHeight="1" x14ac:dyDescent="0.2">
      <c r="A132" s="273">
        <v>46000.644178240742</v>
      </c>
      <c r="B132" s="274" t="s">
        <v>8</v>
      </c>
      <c r="C132" s="274" t="s">
        <v>696</v>
      </c>
      <c r="D132" s="274" t="s">
        <v>10</v>
      </c>
      <c r="E132" s="274" t="s">
        <v>11</v>
      </c>
      <c r="F132" s="274" t="s">
        <v>17</v>
      </c>
      <c r="G132" s="274" t="s">
        <v>26</v>
      </c>
      <c r="H132" s="275">
        <v>2</v>
      </c>
      <c r="I132" s="275">
        <v>2</v>
      </c>
      <c r="J132" s="275">
        <v>3</v>
      </c>
      <c r="K132" s="275">
        <v>3</v>
      </c>
      <c r="L132" s="275">
        <v>2</v>
      </c>
      <c r="M132" s="275">
        <v>2</v>
      </c>
      <c r="N132" s="275">
        <v>2</v>
      </c>
      <c r="O132" s="275">
        <v>2</v>
      </c>
      <c r="P132" s="275">
        <v>2</v>
      </c>
      <c r="Q132" s="275">
        <v>3</v>
      </c>
      <c r="R132" s="275">
        <v>2</v>
      </c>
      <c r="S132" s="275">
        <v>3</v>
      </c>
      <c r="T132" s="275">
        <v>2</v>
      </c>
      <c r="U132" s="276">
        <v>2</v>
      </c>
      <c r="V132" s="277">
        <f>SUM('tabulasi lengkap'!$H132:$U132)</f>
        <v>32</v>
      </c>
      <c r="W132" s="275">
        <v>4</v>
      </c>
      <c r="X132" s="276">
        <v>3</v>
      </c>
      <c r="Y132" s="275">
        <v>3</v>
      </c>
      <c r="Z132" s="276">
        <v>3</v>
      </c>
      <c r="AA132" s="276">
        <v>3</v>
      </c>
      <c r="AB132" s="275">
        <v>2</v>
      </c>
      <c r="AC132" s="276">
        <v>4</v>
      </c>
      <c r="AD132" s="275">
        <v>3</v>
      </c>
      <c r="AE132" s="275">
        <v>2</v>
      </c>
      <c r="AF132" s="275">
        <v>3</v>
      </c>
      <c r="AG132" s="275">
        <v>3</v>
      </c>
      <c r="AH132" s="275">
        <v>3</v>
      </c>
      <c r="AI132" s="275">
        <v>3</v>
      </c>
      <c r="AJ132" s="275">
        <v>3</v>
      </c>
      <c r="AK132" s="275">
        <v>3</v>
      </c>
      <c r="AL132" s="275">
        <v>3</v>
      </c>
      <c r="AM132" s="275">
        <v>3</v>
      </c>
      <c r="AN132" s="277">
        <f>SUM('tabulasi lengkap'!$W132:$AM132)</f>
        <v>51</v>
      </c>
      <c r="AO132" s="275">
        <v>1</v>
      </c>
      <c r="AP132" s="275">
        <v>2</v>
      </c>
      <c r="AQ132" s="275">
        <v>3</v>
      </c>
      <c r="AR132" s="275">
        <v>2</v>
      </c>
      <c r="AS132" s="275">
        <v>2</v>
      </c>
      <c r="AT132" s="275">
        <v>3</v>
      </c>
      <c r="AU132" s="275">
        <v>3</v>
      </c>
      <c r="AV132" s="275">
        <v>3</v>
      </c>
      <c r="AW132" s="275">
        <v>2</v>
      </c>
      <c r="AX132" s="276">
        <v>2</v>
      </c>
      <c r="AY132" s="276">
        <v>2</v>
      </c>
      <c r="AZ132" s="276">
        <v>3</v>
      </c>
      <c r="BA132" s="276">
        <v>1</v>
      </c>
      <c r="BB132" s="276">
        <v>3</v>
      </c>
      <c r="BC132" s="275">
        <v>3</v>
      </c>
      <c r="BD132" s="275">
        <v>3</v>
      </c>
      <c r="BE132" s="276">
        <v>3</v>
      </c>
      <c r="BF132" s="276">
        <v>2</v>
      </c>
      <c r="BG132" s="278">
        <f>SUM('tabulasi lengkap'!$AO132:$BF132)</f>
        <v>43</v>
      </c>
    </row>
    <row r="133" spans="1:59" ht="22.5" customHeight="1" x14ac:dyDescent="0.2">
      <c r="A133" s="273">
        <v>46000.65247685185</v>
      </c>
      <c r="B133" s="274" t="s">
        <v>8</v>
      </c>
      <c r="C133" s="274" t="s">
        <v>697</v>
      </c>
      <c r="D133" s="274" t="s">
        <v>10</v>
      </c>
      <c r="E133" s="274" t="s">
        <v>123</v>
      </c>
      <c r="F133" s="274" t="s">
        <v>61</v>
      </c>
      <c r="G133" s="274" t="s">
        <v>21</v>
      </c>
      <c r="H133" s="275">
        <v>2</v>
      </c>
      <c r="I133" s="275">
        <v>2</v>
      </c>
      <c r="J133" s="275">
        <v>2</v>
      </c>
      <c r="K133" s="275">
        <v>2</v>
      </c>
      <c r="L133" s="275">
        <v>2</v>
      </c>
      <c r="M133" s="275">
        <v>2</v>
      </c>
      <c r="N133" s="275">
        <v>2</v>
      </c>
      <c r="O133" s="275">
        <v>2</v>
      </c>
      <c r="P133" s="275">
        <v>3</v>
      </c>
      <c r="Q133" s="275">
        <v>2</v>
      </c>
      <c r="R133" s="275">
        <v>2</v>
      </c>
      <c r="S133" s="275">
        <v>2</v>
      </c>
      <c r="T133" s="275">
        <v>2</v>
      </c>
      <c r="U133" s="276">
        <v>2</v>
      </c>
      <c r="V133" s="277">
        <f>SUM('tabulasi lengkap'!$H133:$U133)</f>
        <v>29</v>
      </c>
      <c r="W133" s="275">
        <v>3</v>
      </c>
      <c r="X133" s="276">
        <v>3</v>
      </c>
      <c r="Y133" s="275">
        <v>3</v>
      </c>
      <c r="Z133" s="276">
        <v>4</v>
      </c>
      <c r="AA133" s="276">
        <v>4</v>
      </c>
      <c r="AB133" s="275">
        <v>3</v>
      </c>
      <c r="AC133" s="276">
        <v>4</v>
      </c>
      <c r="AD133" s="275">
        <v>3</v>
      </c>
      <c r="AE133" s="275">
        <v>3</v>
      </c>
      <c r="AF133" s="275">
        <v>4</v>
      </c>
      <c r="AG133" s="275">
        <v>4</v>
      </c>
      <c r="AH133" s="275">
        <v>4</v>
      </c>
      <c r="AI133" s="275">
        <v>4</v>
      </c>
      <c r="AJ133" s="275">
        <v>3</v>
      </c>
      <c r="AK133" s="275">
        <v>4</v>
      </c>
      <c r="AL133" s="275">
        <v>2</v>
      </c>
      <c r="AM133" s="275">
        <v>4</v>
      </c>
      <c r="AN133" s="277">
        <f>SUM('tabulasi lengkap'!$W133:$AM133)</f>
        <v>59</v>
      </c>
      <c r="AO133" s="275">
        <v>4</v>
      </c>
      <c r="AP133" s="275">
        <v>2</v>
      </c>
      <c r="AQ133" s="275">
        <v>2</v>
      </c>
      <c r="AR133" s="275">
        <v>3</v>
      </c>
      <c r="AS133" s="275">
        <v>3</v>
      </c>
      <c r="AT133" s="275">
        <v>2</v>
      </c>
      <c r="AU133" s="275">
        <v>2</v>
      </c>
      <c r="AV133" s="275">
        <v>2</v>
      </c>
      <c r="AW133" s="275">
        <v>3</v>
      </c>
      <c r="AX133" s="276">
        <v>3</v>
      </c>
      <c r="AY133" s="276">
        <v>2</v>
      </c>
      <c r="AZ133" s="276">
        <v>4</v>
      </c>
      <c r="BA133" s="276">
        <v>4</v>
      </c>
      <c r="BB133" s="276">
        <v>3</v>
      </c>
      <c r="BC133" s="275">
        <v>2</v>
      </c>
      <c r="BD133" s="275">
        <v>3</v>
      </c>
      <c r="BE133" s="276">
        <v>3</v>
      </c>
      <c r="BF133" s="276">
        <v>3</v>
      </c>
      <c r="BG133" s="278">
        <f>SUM('tabulasi lengkap'!$AO133:$BF133)</f>
        <v>50</v>
      </c>
    </row>
    <row r="134" spans="1:59" ht="22.5" customHeight="1" x14ac:dyDescent="0.2">
      <c r="A134" s="273">
        <v>46000.65425925926</v>
      </c>
      <c r="B134" s="274" t="s">
        <v>8</v>
      </c>
      <c r="C134" s="274" t="s">
        <v>698</v>
      </c>
      <c r="D134" s="274" t="s">
        <v>10</v>
      </c>
      <c r="E134" s="274" t="s">
        <v>113</v>
      </c>
      <c r="F134" s="274" t="s">
        <v>165</v>
      </c>
      <c r="G134" s="274" t="s">
        <v>13</v>
      </c>
      <c r="H134" s="275">
        <v>2</v>
      </c>
      <c r="I134" s="275">
        <v>2</v>
      </c>
      <c r="J134" s="275">
        <v>2</v>
      </c>
      <c r="K134" s="275">
        <v>2</v>
      </c>
      <c r="L134" s="275">
        <v>2</v>
      </c>
      <c r="M134" s="275">
        <v>2</v>
      </c>
      <c r="N134" s="275">
        <v>2</v>
      </c>
      <c r="O134" s="275">
        <v>2</v>
      </c>
      <c r="P134" s="275">
        <v>3</v>
      </c>
      <c r="Q134" s="275">
        <v>2</v>
      </c>
      <c r="R134" s="275">
        <v>2</v>
      </c>
      <c r="S134" s="275">
        <v>2</v>
      </c>
      <c r="T134" s="275">
        <v>2</v>
      </c>
      <c r="U134" s="276">
        <v>2</v>
      </c>
      <c r="V134" s="277">
        <f>SUM('tabulasi lengkap'!$H134:$U134)</f>
        <v>29</v>
      </c>
      <c r="W134" s="275">
        <v>3</v>
      </c>
      <c r="X134" s="276">
        <v>2</v>
      </c>
      <c r="Y134" s="275">
        <v>3</v>
      </c>
      <c r="Z134" s="276">
        <v>2</v>
      </c>
      <c r="AA134" s="276">
        <v>3</v>
      </c>
      <c r="AB134" s="275">
        <v>3</v>
      </c>
      <c r="AC134" s="276">
        <v>3</v>
      </c>
      <c r="AD134" s="275">
        <v>3</v>
      </c>
      <c r="AE134" s="275">
        <v>2</v>
      </c>
      <c r="AF134" s="275">
        <v>3</v>
      </c>
      <c r="AG134" s="275">
        <v>4</v>
      </c>
      <c r="AH134" s="275">
        <v>2</v>
      </c>
      <c r="AI134" s="275">
        <v>3</v>
      </c>
      <c r="AJ134" s="275">
        <v>3</v>
      </c>
      <c r="AK134" s="275">
        <v>3</v>
      </c>
      <c r="AL134" s="275">
        <v>1</v>
      </c>
      <c r="AM134" s="275">
        <v>2</v>
      </c>
      <c r="AN134" s="277">
        <f>SUM('tabulasi lengkap'!$W134:$AM134)</f>
        <v>45</v>
      </c>
      <c r="AO134" s="275">
        <v>3</v>
      </c>
      <c r="AP134" s="275">
        <v>2</v>
      </c>
      <c r="AQ134" s="275">
        <v>2</v>
      </c>
      <c r="AR134" s="275">
        <v>3</v>
      </c>
      <c r="AS134" s="275">
        <v>3</v>
      </c>
      <c r="AT134" s="275">
        <v>4</v>
      </c>
      <c r="AU134" s="275">
        <v>3</v>
      </c>
      <c r="AV134" s="275">
        <v>3</v>
      </c>
      <c r="AW134" s="275">
        <v>3</v>
      </c>
      <c r="AX134" s="276">
        <v>3</v>
      </c>
      <c r="AY134" s="276">
        <v>2</v>
      </c>
      <c r="AZ134" s="276">
        <v>3</v>
      </c>
      <c r="BA134" s="276">
        <v>4</v>
      </c>
      <c r="BB134" s="276">
        <v>3</v>
      </c>
      <c r="BC134" s="275">
        <v>2</v>
      </c>
      <c r="BD134" s="275">
        <v>3</v>
      </c>
      <c r="BE134" s="276">
        <v>2</v>
      </c>
      <c r="BF134" s="276">
        <v>3</v>
      </c>
      <c r="BG134" s="278">
        <f>SUM('tabulasi lengkap'!$AO134:$BF134)</f>
        <v>51</v>
      </c>
    </row>
    <row r="135" spans="1:59" ht="22.5" customHeight="1" x14ac:dyDescent="0.2">
      <c r="A135" s="273">
        <v>46000.678969907407</v>
      </c>
      <c r="B135" s="274" t="s">
        <v>8</v>
      </c>
      <c r="C135" s="274" t="s">
        <v>699</v>
      </c>
      <c r="D135" s="274" t="s">
        <v>24</v>
      </c>
      <c r="E135" s="274" t="s">
        <v>103</v>
      </c>
      <c r="F135" s="274" t="s">
        <v>165</v>
      </c>
      <c r="G135" s="274" t="s">
        <v>157</v>
      </c>
      <c r="H135" s="275">
        <v>2</v>
      </c>
      <c r="I135" s="275">
        <v>2</v>
      </c>
      <c r="J135" s="275">
        <v>2</v>
      </c>
      <c r="K135" s="275">
        <v>2</v>
      </c>
      <c r="L135" s="275">
        <v>2</v>
      </c>
      <c r="M135" s="275">
        <v>2</v>
      </c>
      <c r="N135" s="275">
        <v>2</v>
      </c>
      <c r="O135" s="275">
        <v>2</v>
      </c>
      <c r="P135" s="275">
        <v>3</v>
      </c>
      <c r="Q135" s="275">
        <v>2</v>
      </c>
      <c r="R135" s="275">
        <v>2</v>
      </c>
      <c r="S135" s="275">
        <v>2</v>
      </c>
      <c r="T135" s="275">
        <v>2</v>
      </c>
      <c r="U135" s="276">
        <v>2</v>
      </c>
      <c r="V135" s="277">
        <f>SUM('tabulasi lengkap'!$H135:$U135)</f>
        <v>29</v>
      </c>
      <c r="W135" s="275">
        <v>3</v>
      </c>
      <c r="X135" s="276">
        <v>2</v>
      </c>
      <c r="Y135" s="275">
        <v>3</v>
      </c>
      <c r="Z135" s="276">
        <v>3</v>
      </c>
      <c r="AA135" s="276">
        <v>4</v>
      </c>
      <c r="AB135" s="275">
        <v>3</v>
      </c>
      <c r="AC135" s="276">
        <v>3</v>
      </c>
      <c r="AD135" s="275">
        <v>4</v>
      </c>
      <c r="AE135" s="275">
        <v>2</v>
      </c>
      <c r="AF135" s="275">
        <v>3</v>
      </c>
      <c r="AG135" s="275">
        <v>3</v>
      </c>
      <c r="AH135" s="275">
        <v>2</v>
      </c>
      <c r="AI135" s="275">
        <v>3</v>
      </c>
      <c r="AJ135" s="275">
        <v>2</v>
      </c>
      <c r="AK135" s="275">
        <v>4</v>
      </c>
      <c r="AL135" s="275">
        <v>4</v>
      </c>
      <c r="AM135" s="275">
        <v>3</v>
      </c>
      <c r="AN135" s="277">
        <f>SUM('tabulasi lengkap'!$W135:$AM135)</f>
        <v>51</v>
      </c>
      <c r="AO135" s="275">
        <v>3</v>
      </c>
      <c r="AP135" s="275">
        <v>4</v>
      </c>
      <c r="AQ135" s="275">
        <v>3</v>
      </c>
      <c r="AR135" s="275">
        <v>4</v>
      </c>
      <c r="AS135" s="275">
        <v>4</v>
      </c>
      <c r="AT135" s="275">
        <v>2</v>
      </c>
      <c r="AU135" s="275">
        <v>1</v>
      </c>
      <c r="AV135" s="275">
        <v>4</v>
      </c>
      <c r="AW135" s="275">
        <v>3</v>
      </c>
      <c r="AX135" s="276">
        <v>4</v>
      </c>
      <c r="AY135" s="276">
        <v>4</v>
      </c>
      <c r="AZ135" s="276">
        <v>4</v>
      </c>
      <c r="BA135" s="276">
        <v>3</v>
      </c>
      <c r="BB135" s="276">
        <v>4</v>
      </c>
      <c r="BC135" s="275">
        <v>2</v>
      </c>
      <c r="BD135" s="275">
        <v>4</v>
      </c>
      <c r="BE135" s="276">
        <v>3</v>
      </c>
      <c r="BF135" s="276">
        <v>3</v>
      </c>
      <c r="BG135" s="278">
        <f>SUM('tabulasi lengkap'!$AO135:$BF135)</f>
        <v>59</v>
      </c>
    </row>
    <row r="136" spans="1:59" ht="22.5" customHeight="1" x14ac:dyDescent="0.2">
      <c r="A136" s="273">
        <v>46000.679201388892</v>
      </c>
      <c r="B136" s="274" t="s">
        <v>8</v>
      </c>
      <c r="C136" s="274" t="s">
        <v>700</v>
      </c>
      <c r="D136" s="274" t="s">
        <v>24</v>
      </c>
      <c r="E136" s="274" t="s">
        <v>624</v>
      </c>
      <c r="F136" s="274" t="s">
        <v>17</v>
      </c>
      <c r="G136" s="274" t="s">
        <v>157</v>
      </c>
      <c r="H136" s="275">
        <v>2</v>
      </c>
      <c r="I136" s="275">
        <v>2</v>
      </c>
      <c r="J136" s="275">
        <v>2</v>
      </c>
      <c r="K136" s="275">
        <v>2</v>
      </c>
      <c r="L136" s="275">
        <v>2</v>
      </c>
      <c r="M136" s="275">
        <v>2</v>
      </c>
      <c r="N136" s="275">
        <v>2</v>
      </c>
      <c r="O136" s="275">
        <v>2</v>
      </c>
      <c r="P136" s="275">
        <v>3</v>
      </c>
      <c r="Q136" s="275">
        <v>2</v>
      </c>
      <c r="R136" s="275">
        <v>2</v>
      </c>
      <c r="S136" s="275">
        <v>2</v>
      </c>
      <c r="T136" s="275">
        <v>2</v>
      </c>
      <c r="U136" s="276">
        <v>2</v>
      </c>
      <c r="V136" s="277">
        <f>SUM('tabulasi lengkap'!$H136:$U136)</f>
        <v>29</v>
      </c>
      <c r="W136" s="275">
        <v>3</v>
      </c>
      <c r="X136" s="276">
        <v>2</v>
      </c>
      <c r="Y136" s="275">
        <v>4</v>
      </c>
      <c r="Z136" s="276">
        <v>2</v>
      </c>
      <c r="AA136" s="276">
        <v>3</v>
      </c>
      <c r="AB136" s="275">
        <v>3</v>
      </c>
      <c r="AC136" s="276">
        <v>4</v>
      </c>
      <c r="AD136" s="275">
        <v>3</v>
      </c>
      <c r="AE136" s="275">
        <v>4</v>
      </c>
      <c r="AF136" s="275">
        <v>3</v>
      </c>
      <c r="AG136" s="275">
        <v>3</v>
      </c>
      <c r="AH136" s="275">
        <v>3</v>
      </c>
      <c r="AI136" s="275">
        <v>3</v>
      </c>
      <c r="AJ136" s="275">
        <v>3</v>
      </c>
      <c r="AK136" s="275">
        <v>3</v>
      </c>
      <c r="AL136" s="275">
        <v>3</v>
      </c>
      <c r="AM136" s="275">
        <v>3</v>
      </c>
      <c r="AN136" s="277">
        <f>SUM('tabulasi lengkap'!$W136:$AM136)</f>
        <v>52</v>
      </c>
      <c r="AO136" s="275">
        <v>3</v>
      </c>
      <c r="AP136" s="275">
        <v>3</v>
      </c>
      <c r="AQ136" s="275">
        <v>2</v>
      </c>
      <c r="AR136" s="275">
        <v>2</v>
      </c>
      <c r="AS136" s="275">
        <v>3</v>
      </c>
      <c r="AT136" s="275">
        <v>2</v>
      </c>
      <c r="AU136" s="275">
        <v>2</v>
      </c>
      <c r="AV136" s="275">
        <v>3</v>
      </c>
      <c r="AW136" s="275">
        <v>3</v>
      </c>
      <c r="AX136" s="276">
        <v>3</v>
      </c>
      <c r="AY136" s="276">
        <v>2</v>
      </c>
      <c r="AZ136" s="276">
        <v>3</v>
      </c>
      <c r="BA136" s="276">
        <v>2</v>
      </c>
      <c r="BB136" s="276">
        <v>3</v>
      </c>
      <c r="BC136" s="275">
        <v>3</v>
      </c>
      <c r="BD136" s="275">
        <v>2</v>
      </c>
      <c r="BE136" s="276">
        <v>2</v>
      </c>
      <c r="BF136" s="276">
        <v>2</v>
      </c>
      <c r="BG136" s="278">
        <f>SUM('tabulasi lengkap'!$AO136:$BF136)</f>
        <v>45</v>
      </c>
    </row>
    <row r="137" spans="1:59" ht="22.5" customHeight="1" x14ac:dyDescent="0.2">
      <c r="A137" s="273">
        <v>46000.686701388891</v>
      </c>
      <c r="B137" s="274" t="s">
        <v>8</v>
      </c>
      <c r="C137" s="274" t="s">
        <v>701</v>
      </c>
      <c r="D137" s="274" t="s">
        <v>24</v>
      </c>
      <c r="E137" s="274" t="s">
        <v>11</v>
      </c>
      <c r="F137" s="274" t="s">
        <v>17</v>
      </c>
      <c r="G137" s="274" t="s">
        <v>13</v>
      </c>
      <c r="H137" s="275">
        <v>2</v>
      </c>
      <c r="I137" s="275">
        <v>2</v>
      </c>
      <c r="J137" s="275">
        <v>3</v>
      </c>
      <c r="K137" s="275">
        <v>3</v>
      </c>
      <c r="L137" s="275">
        <v>2</v>
      </c>
      <c r="M137" s="275">
        <v>2</v>
      </c>
      <c r="N137" s="275">
        <v>2</v>
      </c>
      <c r="O137" s="275">
        <v>2</v>
      </c>
      <c r="P137" s="275">
        <v>3</v>
      </c>
      <c r="Q137" s="275">
        <v>2</v>
      </c>
      <c r="R137" s="275">
        <v>2</v>
      </c>
      <c r="S137" s="275">
        <v>2</v>
      </c>
      <c r="T137" s="275">
        <v>2</v>
      </c>
      <c r="U137" s="276">
        <v>2</v>
      </c>
      <c r="V137" s="277">
        <f>SUM('tabulasi lengkap'!$H137:$U137)</f>
        <v>31</v>
      </c>
      <c r="W137" s="275">
        <v>3</v>
      </c>
      <c r="X137" s="276">
        <v>3</v>
      </c>
      <c r="Y137" s="275">
        <v>2</v>
      </c>
      <c r="Z137" s="276">
        <v>2</v>
      </c>
      <c r="AA137" s="276">
        <v>2</v>
      </c>
      <c r="AB137" s="275">
        <v>2</v>
      </c>
      <c r="AC137" s="276">
        <v>2</v>
      </c>
      <c r="AD137" s="275">
        <v>2</v>
      </c>
      <c r="AE137" s="275">
        <v>2</v>
      </c>
      <c r="AF137" s="275">
        <v>2</v>
      </c>
      <c r="AG137" s="275">
        <v>2</v>
      </c>
      <c r="AH137" s="275">
        <v>3</v>
      </c>
      <c r="AI137" s="275">
        <v>2</v>
      </c>
      <c r="AJ137" s="275">
        <v>2</v>
      </c>
      <c r="AK137" s="275">
        <v>2</v>
      </c>
      <c r="AL137" s="275">
        <v>3</v>
      </c>
      <c r="AM137" s="275">
        <v>2</v>
      </c>
      <c r="AN137" s="277">
        <f>SUM('tabulasi lengkap'!$W137:$AM137)</f>
        <v>38</v>
      </c>
      <c r="AO137" s="275">
        <v>4</v>
      </c>
      <c r="AP137" s="275">
        <v>3</v>
      </c>
      <c r="AQ137" s="275">
        <v>2</v>
      </c>
      <c r="AR137" s="275">
        <v>3</v>
      </c>
      <c r="AS137" s="275">
        <v>3</v>
      </c>
      <c r="AT137" s="275">
        <v>2</v>
      </c>
      <c r="AU137" s="275">
        <v>2</v>
      </c>
      <c r="AV137" s="275">
        <v>3</v>
      </c>
      <c r="AW137" s="275">
        <v>3</v>
      </c>
      <c r="AX137" s="276">
        <v>4</v>
      </c>
      <c r="AY137" s="276">
        <v>3</v>
      </c>
      <c r="AZ137" s="276">
        <v>4</v>
      </c>
      <c r="BA137" s="276">
        <v>4</v>
      </c>
      <c r="BB137" s="276">
        <v>4</v>
      </c>
      <c r="BC137" s="275">
        <v>1</v>
      </c>
      <c r="BD137" s="275">
        <v>3</v>
      </c>
      <c r="BE137" s="276">
        <v>4</v>
      </c>
      <c r="BF137" s="276">
        <v>4</v>
      </c>
      <c r="BG137" s="278">
        <f>SUM('tabulasi lengkap'!$AO137:$BF137)</f>
        <v>56</v>
      </c>
    </row>
    <row r="138" spans="1:59" ht="22.5" customHeight="1" x14ac:dyDescent="0.2">
      <c r="A138" s="273">
        <v>46000.686782407407</v>
      </c>
      <c r="B138" s="274" t="s">
        <v>8</v>
      </c>
      <c r="C138" s="274" t="s">
        <v>702</v>
      </c>
      <c r="D138" s="274" t="s">
        <v>10</v>
      </c>
      <c r="E138" s="274" t="s">
        <v>11</v>
      </c>
      <c r="F138" s="274" t="s">
        <v>165</v>
      </c>
      <c r="G138" s="274" t="s">
        <v>21</v>
      </c>
      <c r="H138" s="275">
        <v>2</v>
      </c>
      <c r="I138" s="275">
        <v>2</v>
      </c>
      <c r="J138" s="275">
        <v>2</v>
      </c>
      <c r="K138" s="275">
        <v>2</v>
      </c>
      <c r="L138" s="275">
        <v>2</v>
      </c>
      <c r="M138" s="275">
        <v>2</v>
      </c>
      <c r="N138" s="275">
        <v>2</v>
      </c>
      <c r="O138" s="275">
        <v>2</v>
      </c>
      <c r="P138" s="275">
        <v>3</v>
      </c>
      <c r="Q138" s="275">
        <v>2</v>
      </c>
      <c r="R138" s="275">
        <v>2</v>
      </c>
      <c r="S138" s="275">
        <v>2</v>
      </c>
      <c r="T138" s="275">
        <v>2</v>
      </c>
      <c r="U138" s="276">
        <v>2</v>
      </c>
      <c r="V138" s="277">
        <f>SUM('tabulasi lengkap'!$H138:$U138)</f>
        <v>29</v>
      </c>
      <c r="W138" s="275">
        <v>4</v>
      </c>
      <c r="X138" s="276">
        <v>3</v>
      </c>
      <c r="Y138" s="275">
        <v>4</v>
      </c>
      <c r="Z138" s="276">
        <v>4</v>
      </c>
      <c r="AA138" s="276">
        <v>4</v>
      </c>
      <c r="AB138" s="275">
        <v>3</v>
      </c>
      <c r="AC138" s="276">
        <v>3</v>
      </c>
      <c r="AD138" s="275">
        <v>3</v>
      </c>
      <c r="AE138" s="275">
        <v>4</v>
      </c>
      <c r="AF138" s="275">
        <v>3</v>
      </c>
      <c r="AG138" s="275">
        <v>3</v>
      </c>
      <c r="AH138" s="275">
        <v>3</v>
      </c>
      <c r="AI138" s="275">
        <v>4</v>
      </c>
      <c r="AJ138" s="275">
        <v>3</v>
      </c>
      <c r="AK138" s="275">
        <v>3</v>
      </c>
      <c r="AL138" s="275">
        <v>3</v>
      </c>
      <c r="AM138" s="275">
        <v>2</v>
      </c>
      <c r="AN138" s="277">
        <f>SUM('tabulasi lengkap'!$W138:$AM138)</f>
        <v>56</v>
      </c>
      <c r="AO138" s="275">
        <v>2</v>
      </c>
      <c r="AP138" s="275">
        <v>2</v>
      </c>
      <c r="AQ138" s="275">
        <v>3</v>
      </c>
      <c r="AR138" s="275">
        <v>2</v>
      </c>
      <c r="AS138" s="275">
        <v>2</v>
      </c>
      <c r="AT138" s="275">
        <v>3</v>
      </c>
      <c r="AU138" s="275">
        <v>3</v>
      </c>
      <c r="AV138" s="275">
        <v>2</v>
      </c>
      <c r="AW138" s="275">
        <v>2</v>
      </c>
      <c r="AX138" s="276">
        <v>2</v>
      </c>
      <c r="AY138" s="276">
        <v>1</v>
      </c>
      <c r="AZ138" s="276">
        <v>2</v>
      </c>
      <c r="BA138" s="276">
        <v>3</v>
      </c>
      <c r="BB138" s="276">
        <v>3</v>
      </c>
      <c r="BC138" s="275">
        <v>3</v>
      </c>
      <c r="BD138" s="275">
        <v>2</v>
      </c>
      <c r="BE138" s="276">
        <v>2</v>
      </c>
      <c r="BF138" s="276">
        <v>2</v>
      </c>
      <c r="BG138" s="278">
        <f>SUM('tabulasi lengkap'!$AO138:$BF138)</f>
        <v>41</v>
      </c>
    </row>
    <row r="139" spans="1:59" ht="22.5" customHeight="1" x14ac:dyDescent="0.2">
      <c r="A139" s="273">
        <v>46000.698993055557</v>
      </c>
      <c r="B139" s="274" t="s">
        <v>8</v>
      </c>
      <c r="C139" s="274" t="s">
        <v>703</v>
      </c>
      <c r="D139" s="274" t="s">
        <v>24</v>
      </c>
      <c r="E139" s="274" t="s">
        <v>69</v>
      </c>
      <c r="F139" s="274" t="s">
        <v>70</v>
      </c>
      <c r="G139" s="274" t="s">
        <v>21</v>
      </c>
      <c r="H139" s="275">
        <v>2</v>
      </c>
      <c r="I139" s="275">
        <v>2</v>
      </c>
      <c r="J139" s="275">
        <v>2</v>
      </c>
      <c r="K139" s="275">
        <v>2</v>
      </c>
      <c r="L139" s="275">
        <v>1</v>
      </c>
      <c r="M139" s="275">
        <v>2</v>
      </c>
      <c r="N139" s="275">
        <v>1</v>
      </c>
      <c r="O139" s="275">
        <v>2</v>
      </c>
      <c r="P139" s="275">
        <v>3</v>
      </c>
      <c r="Q139" s="275">
        <v>2</v>
      </c>
      <c r="R139" s="275">
        <v>1</v>
      </c>
      <c r="S139" s="275">
        <v>2</v>
      </c>
      <c r="T139" s="275">
        <v>1</v>
      </c>
      <c r="U139" s="276">
        <v>2</v>
      </c>
      <c r="V139" s="277">
        <f>SUM('tabulasi lengkap'!$H139:$U139)</f>
        <v>25</v>
      </c>
      <c r="W139" s="275">
        <v>4</v>
      </c>
      <c r="X139" s="276">
        <v>3</v>
      </c>
      <c r="Y139" s="275">
        <v>4</v>
      </c>
      <c r="Z139" s="276">
        <v>4</v>
      </c>
      <c r="AA139" s="276">
        <v>4</v>
      </c>
      <c r="AB139" s="275">
        <v>4</v>
      </c>
      <c r="AC139" s="276">
        <v>4</v>
      </c>
      <c r="AD139" s="275">
        <v>4</v>
      </c>
      <c r="AE139" s="275">
        <v>4</v>
      </c>
      <c r="AF139" s="275">
        <v>4</v>
      </c>
      <c r="AG139" s="275">
        <v>4</v>
      </c>
      <c r="AH139" s="275">
        <v>3</v>
      </c>
      <c r="AI139" s="275">
        <v>4</v>
      </c>
      <c r="AJ139" s="275">
        <v>4</v>
      </c>
      <c r="AK139" s="275">
        <v>2</v>
      </c>
      <c r="AL139" s="275">
        <v>3</v>
      </c>
      <c r="AM139" s="275">
        <v>4</v>
      </c>
      <c r="AN139" s="277">
        <f>SUM('tabulasi lengkap'!$W139:$AM139)</f>
        <v>63</v>
      </c>
      <c r="AO139" s="275">
        <v>3</v>
      </c>
      <c r="AP139" s="275">
        <v>3</v>
      </c>
      <c r="AQ139" s="275">
        <v>1</v>
      </c>
      <c r="AR139" s="275">
        <v>3</v>
      </c>
      <c r="AS139" s="275">
        <v>4</v>
      </c>
      <c r="AT139" s="275">
        <v>2</v>
      </c>
      <c r="AU139" s="275">
        <v>1</v>
      </c>
      <c r="AV139" s="275">
        <v>2</v>
      </c>
      <c r="AW139" s="275">
        <v>3</v>
      </c>
      <c r="AX139" s="276">
        <v>3</v>
      </c>
      <c r="AY139" s="276">
        <v>3</v>
      </c>
      <c r="AZ139" s="276">
        <v>2</v>
      </c>
      <c r="BA139" s="276">
        <v>2</v>
      </c>
      <c r="BB139" s="276">
        <v>2</v>
      </c>
      <c r="BC139" s="275">
        <v>2</v>
      </c>
      <c r="BD139" s="275">
        <v>4</v>
      </c>
      <c r="BE139" s="276">
        <v>3</v>
      </c>
      <c r="BF139" s="276">
        <v>3</v>
      </c>
      <c r="BG139" s="278">
        <f>SUM('tabulasi lengkap'!$AO139:$BF139)</f>
        <v>46</v>
      </c>
    </row>
    <row r="140" spans="1:59" ht="22.5" customHeight="1" x14ac:dyDescent="0.2">
      <c r="A140" s="273">
        <v>46000.699745370373</v>
      </c>
      <c r="B140" s="274" t="s">
        <v>8</v>
      </c>
      <c r="C140" s="274" t="s">
        <v>704</v>
      </c>
      <c r="D140" s="274" t="s">
        <v>10</v>
      </c>
      <c r="E140" s="274" t="s">
        <v>60</v>
      </c>
      <c r="F140" s="274" t="s">
        <v>64</v>
      </c>
      <c r="G140" s="274" t="s">
        <v>13</v>
      </c>
      <c r="H140" s="275">
        <v>2</v>
      </c>
      <c r="I140" s="275">
        <v>3</v>
      </c>
      <c r="J140" s="275">
        <v>4</v>
      </c>
      <c r="K140" s="275">
        <v>4</v>
      </c>
      <c r="L140" s="275">
        <v>2</v>
      </c>
      <c r="M140" s="275">
        <v>2</v>
      </c>
      <c r="N140" s="275">
        <v>2</v>
      </c>
      <c r="O140" s="275">
        <v>2</v>
      </c>
      <c r="P140" s="275">
        <v>4</v>
      </c>
      <c r="Q140" s="275">
        <v>3</v>
      </c>
      <c r="R140" s="275">
        <v>2</v>
      </c>
      <c r="S140" s="275">
        <v>3</v>
      </c>
      <c r="T140" s="275">
        <v>2</v>
      </c>
      <c r="U140" s="276">
        <v>2</v>
      </c>
      <c r="V140" s="277">
        <f>SUM('tabulasi lengkap'!$H140:$U140)</f>
        <v>37</v>
      </c>
      <c r="W140" s="275">
        <v>3</v>
      </c>
      <c r="X140" s="276">
        <v>2</v>
      </c>
      <c r="Y140" s="275">
        <v>3</v>
      </c>
      <c r="Z140" s="276">
        <v>4</v>
      </c>
      <c r="AA140" s="276">
        <v>2</v>
      </c>
      <c r="AB140" s="275">
        <v>3</v>
      </c>
      <c r="AC140" s="276">
        <v>4</v>
      </c>
      <c r="AD140" s="275">
        <v>3</v>
      </c>
      <c r="AE140" s="275">
        <v>3</v>
      </c>
      <c r="AF140" s="275">
        <v>3</v>
      </c>
      <c r="AG140" s="275">
        <v>3</v>
      </c>
      <c r="AH140" s="275">
        <v>3</v>
      </c>
      <c r="AI140" s="275">
        <v>3</v>
      </c>
      <c r="AJ140" s="275">
        <v>3</v>
      </c>
      <c r="AK140" s="275">
        <v>2</v>
      </c>
      <c r="AL140" s="275">
        <v>3</v>
      </c>
      <c r="AM140" s="275">
        <v>2</v>
      </c>
      <c r="AN140" s="277">
        <f>SUM('tabulasi lengkap'!$W140:$AM140)</f>
        <v>49</v>
      </c>
      <c r="AO140" s="275">
        <v>2</v>
      </c>
      <c r="AP140" s="275">
        <v>3</v>
      </c>
      <c r="AQ140" s="275">
        <v>2</v>
      </c>
      <c r="AR140" s="275">
        <v>3</v>
      </c>
      <c r="AS140" s="275">
        <v>3</v>
      </c>
      <c r="AT140" s="275">
        <v>2</v>
      </c>
      <c r="AU140" s="275">
        <v>2</v>
      </c>
      <c r="AV140" s="275">
        <v>3</v>
      </c>
      <c r="AW140" s="275">
        <v>2</v>
      </c>
      <c r="AX140" s="276">
        <v>3</v>
      </c>
      <c r="AY140" s="276">
        <v>3</v>
      </c>
      <c r="AZ140" s="276">
        <v>4</v>
      </c>
      <c r="BA140" s="276">
        <v>3</v>
      </c>
      <c r="BB140" s="276">
        <v>3</v>
      </c>
      <c r="BC140" s="275">
        <v>1</v>
      </c>
      <c r="BD140" s="275">
        <v>3</v>
      </c>
      <c r="BE140" s="276">
        <v>2</v>
      </c>
      <c r="BF140" s="276">
        <v>4</v>
      </c>
      <c r="BG140" s="278">
        <f>SUM('tabulasi lengkap'!$AO140:$BF140)</f>
        <v>48</v>
      </c>
    </row>
    <row r="141" spans="1:59" ht="22.5" customHeight="1" x14ac:dyDescent="0.2">
      <c r="A141" s="273">
        <v>46000.711793981478</v>
      </c>
      <c r="B141" s="274" t="s">
        <v>8</v>
      </c>
      <c r="C141" s="274" t="s">
        <v>705</v>
      </c>
      <c r="D141" s="274" t="s">
        <v>24</v>
      </c>
      <c r="E141" s="274" t="s">
        <v>11</v>
      </c>
      <c r="F141" s="274" t="s">
        <v>165</v>
      </c>
      <c r="G141" s="274" t="s">
        <v>21</v>
      </c>
      <c r="H141" s="275">
        <v>2</v>
      </c>
      <c r="I141" s="275">
        <v>2</v>
      </c>
      <c r="J141" s="275">
        <v>3</v>
      </c>
      <c r="K141" s="275">
        <v>3</v>
      </c>
      <c r="L141" s="275">
        <v>2</v>
      </c>
      <c r="M141" s="275">
        <v>2</v>
      </c>
      <c r="N141" s="275">
        <v>2</v>
      </c>
      <c r="O141" s="275">
        <v>2</v>
      </c>
      <c r="P141" s="275">
        <v>2</v>
      </c>
      <c r="Q141" s="275">
        <v>3</v>
      </c>
      <c r="R141" s="275">
        <v>2</v>
      </c>
      <c r="S141" s="275">
        <v>2</v>
      </c>
      <c r="T141" s="275">
        <v>2</v>
      </c>
      <c r="U141" s="276">
        <v>2</v>
      </c>
      <c r="V141" s="277">
        <f>SUM('tabulasi lengkap'!$H141:$U141)</f>
        <v>31</v>
      </c>
      <c r="W141" s="275">
        <v>4</v>
      </c>
      <c r="X141" s="276">
        <v>3</v>
      </c>
      <c r="Y141" s="275">
        <v>4</v>
      </c>
      <c r="Z141" s="276">
        <v>4</v>
      </c>
      <c r="AA141" s="276">
        <v>4</v>
      </c>
      <c r="AB141" s="275">
        <v>2</v>
      </c>
      <c r="AC141" s="276">
        <v>3</v>
      </c>
      <c r="AD141" s="275">
        <v>3</v>
      </c>
      <c r="AE141" s="275">
        <v>4</v>
      </c>
      <c r="AF141" s="275">
        <v>3</v>
      </c>
      <c r="AG141" s="275">
        <v>3</v>
      </c>
      <c r="AH141" s="275">
        <v>4</v>
      </c>
      <c r="AI141" s="275">
        <v>3</v>
      </c>
      <c r="AJ141" s="275">
        <v>4</v>
      </c>
      <c r="AK141" s="275">
        <v>4</v>
      </c>
      <c r="AL141" s="275">
        <v>3</v>
      </c>
      <c r="AM141" s="275">
        <v>3</v>
      </c>
      <c r="AN141" s="277">
        <f>SUM('tabulasi lengkap'!$W141:$AM141)</f>
        <v>58</v>
      </c>
      <c r="AO141" s="275">
        <v>2</v>
      </c>
      <c r="AP141" s="275">
        <v>2</v>
      </c>
      <c r="AQ141" s="275">
        <v>4</v>
      </c>
      <c r="AR141" s="275">
        <v>2</v>
      </c>
      <c r="AS141" s="275">
        <v>2</v>
      </c>
      <c r="AT141" s="275">
        <v>4</v>
      </c>
      <c r="AU141" s="275">
        <v>3</v>
      </c>
      <c r="AV141" s="275">
        <v>2</v>
      </c>
      <c r="AW141" s="275">
        <v>1</v>
      </c>
      <c r="AX141" s="276">
        <v>2</v>
      </c>
      <c r="AY141" s="276">
        <v>1</v>
      </c>
      <c r="AZ141" s="276">
        <v>1</v>
      </c>
      <c r="BA141" s="276">
        <v>2</v>
      </c>
      <c r="BB141" s="276">
        <v>2</v>
      </c>
      <c r="BC141" s="275">
        <v>4</v>
      </c>
      <c r="BD141" s="275">
        <v>2</v>
      </c>
      <c r="BE141" s="276">
        <v>2</v>
      </c>
      <c r="BF141" s="276">
        <v>1</v>
      </c>
      <c r="BG141" s="278">
        <f>SUM('tabulasi lengkap'!$AO141:$BF141)</f>
        <v>39</v>
      </c>
    </row>
    <row r="142" spans="1:59" ht="22.5" customHeight="1" x14ac:dyDescent="0.2">
      <c r="A142" s="273">
        <v>46000.718634259261</v>
      </c>
      <c r="B142" s="274" t="s">
        <v>8</v>
      </c>
      <c r="C142" s="274" t="s">
        <v>706</v>
      </c>
      <c r="D142" s="274" t="s">
        <v>10</v>
      </c>
      <c r="E142" s="274" t="s">
        <v>69</v>
      </c>
      <c r="F142" s="274" t="s">
        <v>64</v>
      </c>
      <c r="G142" s="274" t="s">
        <v>157</v>
      </c>
      <c r="H142" s="275">
        <v>2</v>
      </c>
      <c r="I142" s="275">
        <v>2</v>
      </c>
      <c r="J142" s="275">
        <v>2</v>
      </c>
      <c r="K142" s="275">
        <v>2</v>
      </c>
      <c r="L142" s="275">
        <v>1</v>
      </c>
      <c r="M142" s="275">
        <v>2</v>
      </c>
      <c r="N142" s="275">
        <v>1</v>
      </c>
      <c r="O142" s="275">
        <v>2</v>
      </c>
      <c r="P142" s="275">
        <v>3</v>
      </c>
      <c r="Q142" s="275">
        <v>2</v>
      </c>
      <c r="R142" s="275">
        <v>1</v>
      </c>
      <c r="S142" s="275">
        <v>2</v>
      </c>
      <c r="T142" s="275">
        <v>1</v>
      </c>
      <c r="U142" s="276">
        <v>2</v>
      </c>
      <c r="V142" s="277">
        <f>SUM('tabulasi lengkap'!$H142:$U142)</f>
        <v>25</v>
      </c>
      <c r="W142" s="275">
        <v>4</v>
      </c>
      <c r="X142" s="276">
        <v>4</v>
      </c>
      <c r="Y142" s="275">
        <v>4</v>
      </c>
      <c r="Z142" s="276">
        <v>4</v>
      </c>
      <c r="AA142" s="276">
        <v>4</v>
      </c>
      <c r="AB142" s="275">
        <v>4</v>
      </c>
      <c r="AC142" s="276">
        <v>4</v>
      </c>
      <c r="AD142" s="275">
        <v>4</v>
      </c>
      <c r="AE142" s="275">
        <v>3</v>
      </c>
      <c r="AF142" s="275">
        <v>4</v>
      </c>
      <c r="AG142" s="275">
        <v>3</v>
      </c>
      <c r="AH142" s="275">
        <v>4</v>
      </c>
      <c r="AI142" s="275">
        <v>4</v>
      </c>
      <c r="AJ142" s="275">
        <v>4</v>
      </c>
      <c r="AK142" s="275">
        <v>4</v>
      </c>
      <c r="AL142" s="275">
        <v>4</v>
      </c>
      <c r="AM142" s="275">
        <v>3</v>
      </c>
      <c r="AN142" s="277">
        <f>SUM('tabulasi lengkap'!$W142:$AM142)</f>
        <v>65</v>
      </c>
      <c r="AO142" s="275">
        <v>2</v>
      </c>
      <c r="AP142" s="275">
        <v>3</v>
      </c>
      <c r="AQ142" s="275">
        <v>1</v>
      </c>
      <c r="AR142" s="275">
        <v>2</v>
      </c>
      <c r="AS142" s="275">
        <v>3</v>
      </c>
      <c r="AT142" s="275">
        <v>3</v>
      </c>
      <c r="AU142" s="275">
        <v>3</v>
      </c>
      <c r="AV142" s="275">
        <v>2</v>
      </c>
      <c r="AW142" s="275">
        <v>3</v>
      </c>
      <c r="AX142" s="276">
        <v>2</v>
      </c>
      <c r="AY142" s="276">
        <v>2</v>
      </c>
      <c r="AZ142" s="276">
        <v>3</v>
      </c>
      <c r="BA142" s="276">
        <v>2</v>
      </c>
      <c r="BB142" s="276">
        <v>3</v>
      </c>
      <c r="BC142" s="275">
        <v>2</v>
      </c>
      <c r="BD142" s="275">
        <v>2</v>
      </c>
      <c r="BE142" s="276">
        <v>4</v>
      </c>
      <c r="BF142" s="276">
        <v>3</v>
      </c>
      <c r="BG142" s="278">
        <f>SUM('tabulasi lengkap'!$AO142:$BF142)</f>
        <v>45</v>
      </c>
    </row>
    <row r="143" spans="1:59" ht="22.5" customHeight="1" x14ac:dyDescent="0.2">
      <c r="A143" s="273">
        <v>46000.723900462966</v>
      </c>
      <c r="B143" s="274" t="s">
        <v>8</v>
      </c>
      <c r="C143" s="274" t="s">
        <v>707</v>
      </c>
      <c r="D143" s="274" t="s">
        <v>10</v>
      </c>
      <c r="E143" s="274" t="s">
        <v>624</v>
      </c>
      <c r="F143" s="274" t="s">
        <v>70</v>
      </c>
      <c r="G143" s="274" t="s">
        <v>26</v>
      </c>
      <c r="H143" s="275">
        <v>2</v>
      </c>
      <c r="I143" s="275">
        <v>2</v>
      </c>
      <c r="J143" s="275">
        <v>2</v>
      </c>
      <c r="K143" s="275">
        <v>2</v>
      </c>
      <c r="L143" s="275">
        <v>1</v>
      </c>
      <c r="M143" s="275">
        <v>2</v>
      </c>
      <c r="N143" s="275">
        <v>1</v>
      </c>
      <c r="O143" s="275">
        <v>2</v>
      </c>
      <c r="P143" s="275">
        <v>3</v>
      </c>
      <c r="Q143" s="275">
        <v>2</v>
      </c>
      <c r="R143" s="275">
        <v>1</v>
      </c>
      <c r="S143" s="275">
        <v>2</v>
      </c>
      <c r="T143" s="275">
        <v>2</v>
      </c>
      <c r="U143" s="276">
        <v>2</v>
      </c>
      <c r="V143" s="277">
        <f>SUM('tabulasi lengkap'!$H143:$U143)</f>
        <v>26</v>
      </c>
      <c r="W143" s="275">
        <v>4</v>
      </c>
      <c r="X143" s="276">
        <v>4</v>
      </c>
      <c r="Y143" s="275">
        <v>3</v>
      </c>
      <c r="Z143" s="276">
        <v>4</v>
      </c>
      <c r="AA143" s="276">
        <v>3</v>
      </c>
      <c r="AB143" s="275">
        <v>3</v>
      </c>
      <c r="AC143" s="276">
        <v>4</v>
      </c>
      <c r="AD143" s="275">
        <v>3</v>
      </c>
      <c r="AE143" s="275">
        <v>3</v>
      </c>
      <c r="AF143" s="275">
        <v>4</v>
      </c>
      <c r="AG143" s="275">
        <v>4</v>
      </c>
      <c r="AH143" s="275">
        <v>2</v>
      </c>
      <c r="AI143" s="275">
        <v>4</v>
      </c>
      <c r="AJ143" s="275">
        <v>3</v>
      </c>
      <c r="AK143" s="275">
        <v>3</v>
      </c>
      <c r="AL143" s="275">
        <v>3</v>
      </c>
      <c r="AM143" s="275">
        <v>2</v>
      </c>
      <c r="AN143" s="277">
        <f>SUM('tabulasi lengkap'!$W143:$AM143)</f>
        <v>56</v>
      </c>
      <c r="AO143" s="275">
        <v>3</v>
      </c>
      <c r="AP143" s="275">
        <v>3</v>
      </c>
      <c r="AQ143" s="275">
        <v>2</v>
      </c>
      <c r="AR143" s="275">
        <v>3</v>
      </c>
      <c r="AS143" s="275">
        <v>3</v>
      </c>
      <c r="AT143" s="275">
        <v>2</v>
      </c>
      <c r="AU143" s="275">
        <v>3</v>
      </c>
      <c r="AV143" s="275">
        <v>3</v>
      </c>
      <c r="AW143" s="275">
        <v>3</v>
      </c>
      <c r="AX143" s="276">
        <v>2</v>
      </c>
      <c r="AY143" s="276">
        <v>3</v>
      </c>
      <c r="AZ143" s="276">
        <v>3</v>
      </c>
      <c r="BA143" s="276">
        <v>3</v>
      </c>
      <c r="BB143" s="276">
        <v>3</v>
      </c>
      <c r="BC143" s="275">
        <v>2</v>
      </c>
      <c r="BD143" s="275">
        <v>3</v>
      </c>
      <c r="BE143" s="276">
        <v>2</v>
      </c>
      <c r="BF143" s="276">
        <v>3</v>
      </c>
      <c r="BG143" s="278">
        <f>SUM('tabulasi lengkap'!$AO143:$BF143)</f>
        <v>49</v>
      </c>
    </row>
    <row r="144" spans="1:59" ht="22.5" customHeight="1" x14ac:dyDescent="0.2">
      <c r="A144" s="273">
        <v>46000.728807870371</v>
      </c>
      <c r="B144" s="274" t="s">
        <v>8</v>
      </c>
      <c r="C144" s="274" t="s">
        <v>708</v>
      </c>
      <c r="D144" s="274" t="s">
        <v>10</v>
      </c>
      <c r="E144" s="274" t="s">
        <v>123</v>
      </c>
      <c r="F144" s="274" t="s">
        <v>17</v>
      </c>
      <c r="G144" s="274" t="s">
        <v>13</v>
      </c>
      <c r="H144" s="275">
        <v>3</v>
      </c>
      <c r="I144" s="275">
        <v>4</v>
      </c>
      <c r="J144" s="275">
        <v>4</v>
      </c>
      <c r="K144" s="275">
        <v>1</v>
      </c>
      <c r="L144" s="275">
        <v>2</v>
      </c>
      <c r="M144" s="275">
        <v>3</v>
      </c>
      <c r="N144" s="275">
        <v>3</v>
      </c>
      <c r="O144" s="275">
        <v>3</v>
      </c>
      <c r="P144" s="275">
        <v>2</v>
      </c>
      <c r="Q144" s="275">
        <v>3</v>
      </c>
      <c r="R144" s="275">
        <v>2</v>
      </c>
      <c r="S144" s="275">
        <v>3</v>
      </c>
      <c r="T144" s="275">
        <v>3</v>
      </c>
      <c r="U144" s="276">
        <v>3</v>
      </c>
      <c r="V144" s="277">
        <f>SUM('tabulasi lengkap'!$H144:$U144)</f>
        <v>39</v>
      </c>
      <c r="W144" s="275">
        <v>2</v>
      </c>
      <c r="X144" s="276">
        <v>2</v>
      </c>
      <c r="Y144" s="275">
        <v>2</v>
      </c>
      <c r="Z144" s="276">
        <v>3</v>
      </c>
      <c r="AA144" s="276">
        <v>2</v>
      </c>
      <c r="AB144" s="275">
        <v>3</v>
      </c>
      <c r="AC144" s="276">
        <v>3</v>
      </c>
      <c r="AD144" s="275">
        <v>2</v>
      </c>
      <c r="AE144" s="275">
        <v>2</v>
      </c>
      <c r="AF144" s="275">
        <v>3</v>
      </c>
      <c r="AG144" s="275">
        <v>3</v>
      </c>
      <c r="AH144" s="275">
        <v>3</v>
      </c>
      <c r="AI144" s="275">
        <v>3</v>
      </c>
      <c r="AJ144" s="275">
        <v>3</v>
      </c>
      <c r="AK144" s="275">
        <v>3</v>
      </c>
      <c r="AL144" s="275">
        <v>2</v>
      </c>
      <c r="AM144" s="275">
        <v>1</v>
      </c>
      <c r="AN144" s="277">
        <f>SUM('tabulasi lengkap'!$W144:$AM144)</f>
        <v>42</v>
      </c>
      <c r="AO144" s="275">
        <v>2</v>
      </c>
      <c r="AP144" s="275">
        <v>2</v>
      </c>
      <c r="AQ144" s="275">
        <v>3</v>
      </c>
      <c r="AR144" s="275">
        <v>2</v>
      </c>
      <c r="AS144" s="275">
        <v>1</v>
      </c>
      <c r="AT144" s="275">
        <v>3</v>
      </c>
      <c r="AU144" s="275">
        <v>3</v>
      </c>
      <c r="AV144" s="275">
        <v>2</v>
      </c>
      <c r="AW144" s="275">
        <v>2</v>
      </c>
      <c r="AX144" s="276">
        <v>2</v>
      </c>
      <c r="AY144" s="276">
        <v>2</v>
      </c>
      <c r="AZ144" s="276">
        <v>1</v>
      </c>
      <c r="BA144" s="276">
        <v>2</v>
      </c>
      <c r="BB144" s="276">
        <v>2</v>
      </c>
      <c r="BC144" s="275">
        <v>3</v>
      </c>
      <c r="BD144" s="275">
        <v>2</v>
      </c>
      <c r="BE144" s="276">
        <v>2</v>
      </c>
      <c r="BF144" s="276">
        <v>2</v>
      </c>
      <c r="BG144" s="278">
        <f>SUM('tabulasi lengkap'!$AO144:$BF144)</f>
        <v>38</v>
      </c>
    </row>
    <row r="145" spans="1:59" ht="22.5" customHeight="1" x14ac:dyDescent="0.2">
      <c r="A145" s="273">
        <v>46000.7346875</v>
      </c>
      <c r="B145" s="274" t="s">
        <v>8</v>
      </c>
      <c r="C145" s="274" t="s">
        <v>709</v>
      </c>
      <c r="D145" s="274" t="s">
        <v>10</v>
      </c>
      <c r="E145" s="274" t="s">
        <v>11</v>
      </c>
      <c r="F145" s="274" t="s">
        <v>12</v>
      </c>
      <c r="G145" s="274" t="s">
        <v>13</v>
      </c>
      <c r="H145" s="275">
        <v>2</v>
      </c>
      <c r="I145" s="275">
        <v>3</v>
      </c>
      <c r="J145" s="275">
        <v>3</v>
      </c>
      <c r="K145" s="275">
        <v>3</v>
      </c>
      <c r="L145" s="275">
        <v>2</v>
      </c>
      <c r="M145" s="275">
        <v>2</v>
      </c>
      <c r="N145" s="275">
        <v>2</v>
      </c>
      <c r="O145" s="275">
        <v>2</v>
      </c>
      <c r="P145" s="275">
        <v>2</v>
      </c>
      <c r="Q145" s="275">
        <v>3</v>
      </c>
      <c r="R145" s="275">
        <v>2</v>
      </c>
      <c r="S145" s="275">
        <v>3</v>
      </c>
      <c r="T145" s="275">
        <v>2</v>
      </c>
      <c r="U145" s="276">
        <v>2</v>
      </c>
      <c r="V145" s="277">
        <f>SUM('tabulasi lengkap'!$H145:$U145)</f>
        <v>33</v>
      </c>
      <c r="W145" s="275">
        <v>1</v>
      </c>
      <c r="X145" s="276">
        <v>3</v>
      </c>
      <c r="Y145" s="275">
        <v>2</v>
      </c>
      <c r="Z145" s="276">
        <v>3</v>
      </c>
      <c r="AA145" s="276">
        <v>3</v>
      </c>
      <c r="AB145" s="275">
        <v>2</v>
      </c>
      <c r="AC145" s="276">
        <v>3</v>
      </c>
      <c r="AD145" s="275">
        <v>2</v>
      </c>
      <c r="AE145" s="275">
        <v>2</v>
      </c>
      <c r="AF145" s="275">
        <v>3</v>
      </c>
      <c r="AG145" s="275">
        <v>3</v>
      </c>
      <c r="AH145" s="275">
        <v>3</v>
      </c>
      <c r="AI145" s="275">
        <v>2</v>
      </c>
      <c r="AJ145" s="275">
        <v>3</v>
      </c>
      <c r="AK145" s="275">
        <v>3</v>
      </c>
      <c r="AL145" s="275">
        <v>2</v>
      </c>
      <c r="AM145" s="275">
        <v>3</v>
      </c>
      <c r="AN145" s="277">
        <f>SUM('tabulasi lengkap'!$W145:$AM145)</f>
        <v>43</v>
      </c>
      <c r="AO145" s="275">
        <v>2</v>
      </c>
      <c r="AP145" s="275">
        <v>2</v>
      </c>
      <c r="AQ145" s="275">
        <v>3</v>
      </c>
      <c r="AR145" s="275">
        <v>2</v>
      </c>
      <c r="AS145" s="275">
        <v>3</v>
      </c>
      <c r="AT145" s="275">
        <v>4</v>
      </c>
      <c r="AU145" s="275">
        <v>3</v>
      </c>
      <c r="AV145" s="275">
        <v>2</v>
      </c>
      <c r="AW145" s="275">
        <v>1</v>
      </c>
      <c r="AX145" s="276">
        <v>2</v>
      </c>
      <c r="AY145" s="276">
        <v>3</v>
      </c>
      <c r="AZ145" s="276">
        <v>3</v>
      </c>
      <c r="BA145" s="276">
        <v>2</v>
      </c>
      <c r="BB145" s="276">
        <v>2</v>
      </c>
      <c r="BC145" s="275">
        <v>3</v>
      </c>
      <c r="BD145" s="275">
        <v>2</v>
      </c>
      <c r="BE145" s="276">
        <v>3</v>
      </c>
      <c r="BF145" s="276">
        <v>2</v>
      </c>
      <c r="BG145" s="278">
        <f>SUM('tabulasi lengkap'!$AO145:$BF145)</f>
        <v>44</v>
      </c>
    </row>
    <row r="146" spans="1:59" ht="22.5" customHeight="1" x14ac:dyDescent="0.2">
      <c r="A146" s="273">
        <v>46000.737569444442</v>
      </c>
      <c r="B146" s="274" t="s">
        <v>8</v>
      </c>
      <c r="C146" s="274" t="s">
        <v>710</v>
      </c>
      <c r="D146" s="274" t="s">
        <v>10</v>
      </c>
      <c r="E146" s="274" t="s">
        <v>624</v>
      </c>
      <c r="F146" s="274" t="s">
        <v>70</v>
      </c>
      <c r="G146" s="274" t="s">
        <v>13</v>
      </c>
      <c r="H146" s="275">
        <v>2</v>
      </c>
      <c r="I146" s="275">
        <v>3</v>
      </c>
      <c r="J146" s="275">
        <v>3</v>
      </c>
      <c r="K146" s="275">
        <v>3</v>
      </c>
      <c r="L146" s="275">
        <v>2</v>
      </c>
      <c r="M146" s="275">
        <v>2</v>
      </c>
      <c r="N146" s="275">
        <v>2</v>
      </c>
      <c r="O146" s="275">
        <v>2</v>
      </c>
      <c r="P146" s="275">
        <v>2</v>
      </c>
      <c r="Q146" s="275">
        <v>3</v>
      </c>
      <c r="R146" s="275">
        <v>2</v>
      </c>
      <c r="S146" s="275">
        <v>3</v>
      </c>
      <c r="T146" s="275">
        <v>2</v>
      </c>
      <c r="U146" s="276">
        <v>2</v>
      </c>
      <c r="V146" s="277">
        <f>SUM('tabulasi lengkap'!$H146:$U146)</f>
        <v>33</v>
      </c>
      <c r="W146" s="275">
        <v>3</v>
      </c>
      <c r="X146" s="276">
        <v>3</v>
      </c>
      <c r="Y146" s="275">
        <v>2</v>
      </c>
      <c r="Z146" s="276">
        <v>2</v>
      </c>
      <c r="AA146" s="276">
        <v>2</v>
      </c>
      <c r="AB146" s="275">
        <v>2</v>
      </c>
      <c r="AC146" s="276">
        <v>3</v>
      </c>
      <c r="AD146" s="275">
        <v>4</v>
      </c>
      <c r="AE146" s="275">
        <v>3</v>
      </c>
      <c r="AF146" s="275">
        <v>2</v>
      </c>
      <c r="AG146" s="275">
        <v>2</v>
      </c>
      <c r="AH146" s="275">
        <v>3</v>
      </c>
      <c r="AI146" s="275">
        <v>3</v>
      </c>
      <c r="AJ146" s="275">
        <v>3</v>
      </c>
      <c r="AK146" s="275">
        <v>3</v>
      </c>
      <c r="AL146" s="275">
        <v>3</v>
      </c>
      <c r="AM146" s="275">
        <v>3</v>
      </c>
      <c r="AN146" s="277">
        <f>SUM('tabulasi lengkap'!$W146:$AM146)</f>
        <v>46</v>
      </c>
      <c r="AO146" s="275">
        <v>3</v>
      </c>
      <c r="AP146" s="275">
        <v>3</v>
      </c>
      <c r="AQ146" s="275">
        <v>2</v>
      </c>
      <c r="AR146" s="275">
        <v>3</v>
      </c>
      <c r="AS146" s="275">
        <v>2</v>
      </c>
      <c r="AT146" s="275">
        <v>3</v>
      </c>
      <c r="AU146" s="275">
        <v>2</v>
      </c>
      <c r="AV146" s="275">
        <v>3</v>
      </c>
      <c r="AW146" s="275">
        <v>2</v>
      </c>
      <c r="AX146" s="276">
        <v>3</v>
      </c>
      <c r="AY146" s="276">
        <v>3</v>
      </c>
      <c r="AZ146" s="276">
        <v>3</v>
      </c>
      <c r="BA146" s="276">
        <v>3</v>
      </c>
      <c r="BB146" s="276">
        <v>3</v>
      </c>
      <c r="BC146" s="275">
        <v>2</v>
      </c>
      <c r="BD146" s="275">
        <v>3</v>
      </c>
      <c r="BE146" s="276">
        <v>3</v>
      </c>
      <c r="BF146" s="276">
        <v>3</v>
      </c>
      <c r="BG146" s="278">
        <f>SUM('tabulasi lengkap'!$AO146:$BF146)</f>
        <v>49</v>
      </c>
    </row>
    <row r="147" spans="1:59" ht="22.5" customHeight="1" x14ac:dyDescent="0.2">
      <c r="A147" s="273">
        <v>46000.750023148146</v>
      </c>
      <c r="B147" s="274" t="s">
        <v>8</v>
      </c>
      <c r="C147" s="274" t="s">
        <v>711</v>
      </c>
      <c r="D147" s="274" t="s">
        <v>10</v>
      </c>
      <c r="E147" s="274" t="s">
        <v>69</v>
      </c>
      <c r="F147" s="274" t="s">
        <v>70</v>
      </c>
      <c r="G147" s="274" t="s">
        <v>13</v>
      </c>
      <c r="H147" s="275">
        <v>2</v>
      </c>
      <c r="I147" s="275">
        <v>2</v>
      </c>
      <c r="J147" s="275">
        <v>3</v>
      </c>
      <c r="K147" s="275">
        <v>2</v>
      </c>
      <c r="L147" s="275">
        <v>2</v>
      </c>
      <c r="M147" s="275">
        <v>2</v>
      </c>
      <c r="N147" s="275">
        <v>2</v>
      </c>
      <c r="O147" s="275">
        <v>1</v>
      </c>
      <c r="P147" s="275">
        <v>3</v>
      </c>
      <c r="Q147" s="275">
        <v>2</v>
      </c>
      <c r="R147" s="275">
        <v>2</v>
      </c>
      <c r="S147" s="275">
        <v>2</v>
      </c>
      <c r="T147" s="275">
        <v>2</v>
      </c>
      <c r="U147" s="276">
        <v>2</v>
      </c>
      <c r="V147" s="277">
        <f>SUM('tabulasi lengkap'!$H147:$U147)</f>
        <v>29</v>
      </c>
      <c r="W147" s="275">
        <v>1</v>
      </c>
      <c r="X147" s="276">
        <v>2</v>
      </c>
      <c r="Y147" s="275">
        <v>2</v>
      </c>
      <c r="Z147" s="276">
        <v>1</v>
      </c>
      <c r="AA147" s="276">
        <v>1</v>
      </c>
      <c r="AB147" s="275">
        <v>1</v>
      </c>
      <c r="AC147" s="276">
        <v>1</v>
      </c>
      <c r="AD147" s="275">
        <v>2</v>
      </c>
      <c r="AE147" s="275">
        <v>2</v>
      </c>
      <c r="AF147" s="275">
        <v>1</v>
      </c>
      <c r="AG147" s="275">
        <v>1</v>
      </c>
      <c r="AH147" s="275">
        <v>2</v>
      </c>
      <c r="AI147" s="275">
        <v>2</v>
      </c>
      <c r="AJ147" s="275">
        <v>2</v>
      </c>
      <c r="AK147" s="275">
        <v>2</v>
      </c>
      <c r="AL147" s="275">
        <v>2</v>
      </c>
      <c r="AM147" s="275">
        <v>2</v>
      </c>
      <c r="AN147" s="277">
        <f>SUM('tabulasi lengkap'!$W147:$AM147)</f>
        <v>27</v>
      </c>
      <c r="AO147" s="275">
        <v>4</v>
      </c>
      <c r="AP147" s="275">
        <v>4</v>
      </c>
      <c r="AQ147" s="275">
        <v>1</v>
      </c>
      <c r="AR147" s="275">
        <v>4</v>
      </c>
      <c r="AS147" s="275">
        <v>4</v>
      </c>
      <c r="AT147" s="275">
        <v>1</v>
      </c>
      <c r="AU147" s="275">
        <v>2</v>
      </c>
      <c r="AV147" s="275">
        <v>4</v>
      </c>
      <c r="AW147" s="275">
        <v>4</v>
      </c>
      <c r="AX147" s="276">
        <v>4</v>
      </c>
      <c r="AY147" s="276">
        <v>4</v>
      </c>
      <c r="AZ147" s="276">
        <v>4</v>
      </c>
      <c r="BA147" s="276">
        <v>4</v>
      </c>
      <c r="BB147" s="276">
        <v>4</v>
      </c>
      <c r="BC147" s="275">
        <v>1</v>
      </c>
      <c r="BD147" s="275">
        <v>4</v>
      </c>
      <c r="BE147" s="276">
        <v>4</v>
      </c>
      <c r="BF147" s="276">
        <v>4</v>
      </c>
      <c r="BG147" s="278">
        <f>SUM('tabulasi lengkap'!$AO147:$BF147)</f>
        <v>61</v>
      </c>
    </row>
    <row r="148" spans="1:59" ht="22.5" customHeight="1" x14ac:dyDescent="0.2">
      <c r="A148" s="273">
        <v>46000.750763888886</v>
      </c>
      <c r="B148" s="274" t="s">
        <v>8</v>
      </c>
      <c r="C148" s="274" t="s">
        <v>712</v>
      </c>
      <c r="D148" s="274" t="s">
        <v>10</v>
      </c>
      <c r="E148" s="274" t="s">
        <v>113</v>
      </c>
      <c r="F148" s="274" t="s">
        <v>47</v>
      </c>
      <c r="G148" s="274" t="s">
        <v>21</v>
      </c>
      <c r="H148" s="275">
        <v>2</v>
      </c>
      <c r="I148" s="275">
        <v>2</v>
      </c>
      <c r="J148" s="275">
        <v>2</v>
      </c>
      <c r="K148" s="275">
        <v>2</v>
      </c>
      <c r="L148" s="275">
        <v>1</v>
      </c>
      <c r="M148" s="275">
        <v>2</v>
      </c>
      <c r="N148" s="275">
        <v>1</v>
      </c>
      <c r="O148" s="275">
        <v>2</v>
      </c>
      <c r="P148" s="275">
        <v>3</v>
      </c>
      <c r="Q148" s="275">
        <v>2</v>
      </c>
      <c r="R148" s="275">
        <v>1</v>
      </c>
      <c r="S148" s="275">
        <v>2</v>
      </c>
      <c r="T148" s="275">
        <v>2</v>
      </c>
      <c r="U148" s="276">
        <v>2</v>
      </c>
      <c r="V148" s="277">
        <f>SUM('tabulasi lengkap'!$H148:$U148)</f>
        <v>26</v>
      </c>
      <c r="W148" s="275">
        <v>2</v>
      </c>
      <c r="X148" s="276">
        <v>3</v>
      </c>
      <c r="Y148" s="275">
        <v>3</v>
      </c>
      <c r="Z148" s="276">
        <v>3</v>
      </c>
      <c r="AA148" s="276">
        <v>3</v>
      </c>
      <c r="AB148" s="275">
        <v>3</v>
      </c>
      <c r="AC148" s="276">
        <v>4</v>
      </c>
      <c r="AD148" s="275">
        <v>3</v>
      </c>
      <c r="AE148" s="275">
        <v>3</v>
      </c>
      <c r="AF148" s="275">
        <v>2</v>
      </c>
      <c r="AG148" s="275">
        <v>2</v>
      </c>
      <c r="AH148" s="275">
        <v>3</v>
      </c>
      <c r="AI148" s="275">
        <v>2</v>
      </c>
      <c r="AJ148" s="275">
        <v>3</v>
      </c>
      <c r="AK148" s="275">
        <v>3</v>
      </c>
      <c r="AL148" s="275">
        <v>3</v>
      </c>
      <c r="AM148" s="275">
        <v>3</v>
      </c>
      <c r="AN148" s="277">
        <f>SUM('tabulasi lengkap'!$W148:$AM148)</f>
        <v>48</v>
      </c>
      <c r="AO148" s="275">
        <v>4</v>
      </c>
      <c r="AP148" s="275">
        <v>2</v>
      </c>
      <c r="AQ148" s="275">
        <v>1</v>
      </c>
      <c r="AR148" s="275">
        <v>4</v>
      </c>
      <c r="AS148" s="275">
        <v>2</v>
      </c>
      <c r="AT148" s="275">
        <v>1</v>
      </c>
      <c r="AU148" s="275">
        <v>1</v>
      </c>
      <c r="AV148" s="275">
        <v>3</v>
      </c>
      <c r="AW148" s="275">
        <v>4</v>
      </c>
      <c r="AX148" s="276">
        <v>3</v>
      </c>
      <c r="AY148" s="276">
        <v>3</v>
      </c>
      <c r="AZ148" s="276">
        <v>4</v>
      </c>
      <c r="BA148" s="276">
        <v>4</v>
      </c>
      <c r="BB148" s="276">
        <v>4</v>
      </c>
      <c r="BC148" s="275">
        <v>2</v>
      </c>
      <c r="BD148" s="275">
        <v>3</v>
      </c>
      <c r="BE148" s="276">
        <v>4</v>
      </c>
      <c r="BF148" s="276">
        <v>3</v>
      </c>
      <c r="BG148" s="278">
        <f>SUM('tabulasi lengkap'!$AO148:$BF148)</f>
        <v>52</v>
      </c>
    </row>
    <row r="149" spans="1:59" ht="22.5" customHeight="1" x14ac:dyDescent="0.2">
      <c r="A149" s="273">
        <v>46000.752974537034</v>
      </c>
      <c r="B149" s="274" t="s">
        <v>8</v>
      </c>
      <c r="C149" s="274" t="s">
        <v>713</v>
      </c>
      <c r="D149" s="274" t="s">
        <v>10</v>
      </c>
      <c r="E149" s="274" t="s">
        <v>11</v>
      </c>
      <c r="F149" s="274" t="s">
        <v>12</v>
      </c>
      <c r="G149" s="274" t="s">
        <v>21</v>
      </c>
      <c r="H149" s="275">
        <v>2</v>
      </c>
      <c r="I149" s="275">
        <v>2</v>
      </c>
      <c r="J149" s="275">
        <v>3</v>
      </c>
      <c r="K149" s="275">
        <v>3</v>
      </c>
      <c r="L149" s="275">
        <v>2</v>
      </c>
      <c r="M149" s="275">
        <v>2</v>
      </c>
      <c r="N149" s="275">
        <v>2</v>
      </c>
      <c r="O149" s="275">
        <v>2</v>
      </c>
      <c r="P149" s="275">
        <v>3</v>
      </c>
      <c r="Q149" s="275">
        <v>2</v>
      </c>
      <c r="R149" s="275">
        <v>2</v>
      </c>
      <c r="S149" s="275">
        <v>2</v>
      </c>
      <c r="T149" s="275">
        <v>2</v>
      </c>
      <c r="U149" s="276">
        <v>2</v>
      </c>
      <c r="V149" s="277">
        <f>SUM('tabulasi lengkap'!$H149:$U149)</f>
        <v>31</v>
      </c>
      <c r="W149" s="275">
        <v>4</v>
      </c>
      <c r="X149" s="276">
        <v>4</v>
      </c>
      <c r="Y149" s="275">
        <v>4</v>
      </c>
      <c r="Z149" s="276">
        <v>4</v>
      </c>
      <c r="AA149" s="276">
        <v>3</v>
      </c>
      <c r="AB149" s="275">
        <v>4</v>
      </c>
      <c r="AC149" s="276">
        <v>3</v>
      </c>
      <c r="AD149" s="275">
        <v>4</v>
      </c>
      <c r="AE149" s="275">
        <v>3</v>
      </c>
      <c r="AF149" s="275">
        <v>4</v>
      </c>
      <c r="AG149" s="275">
        <v>4</v>
      </c>
      <c r="AH149" s="275">
        <v>4</v>
      </c>
      <c r="AI149" s="275">
        <v>4</v>
      </c>
      <c r="AJ149" s="275">
        <v>4</v>
      </c>
      <c r="AK149" s="275">
        <v>3</v>
      </c>
      <c r="AL149" s="275">
        <v>3</v>
      </c>
      <c r="AM149" s="275">
        <v>4</v>
      </c>
      <c r="AN149" s="277">
        <f>SUM('tabulasi lengkap'!$W149:$AM149)</f>
        <v>63</v>
      </c>
      <c r="AO149" s="275">
        <v>2</v>
      </c>
      <c r="AP149" s="275">
        <v>3</v>
      </c>
      <c r="AQ149" s="275">
        <v>4</v>
      </c>
      <c r="AR149" s="275">
        <v>2</v>
      </c>
      <c r="AS149" s="275">
        <v>2</v>
      </c>
      <c r="AT149" s="275">
        <v>2</v>
      </c>
      <c r="AU149" s="275">
        <v>3</v>
      </c>
      <c r="AV149" s="275">
        <v>2</v>
      </c>
      <c r="AW149" s="275">
        <v>3</v>
      </c>
      <c r="AX149" s="276">
        <v>3</v>
      </c>
      <c r="AY149" s="276">
        <v>2</v>
      </c>
      <c r="AZ149" s="276">
        <v>1</v>
      </c>
      <c r="BA149" s="276">
        <v>2</v>
      </c>
      <c r="BB149" s="276">
        <v>2</v>
      </c>
      <c r="BC149" s="275">
        <v>3</v>
      </c>
      <c r="BD149" s="275">
        <v>2</v>
      </c>
      <c r="BE149" s="276">
        <v>2</v>
      </c>
      <c r="BF149" s="276">
        <v>2</v>
      </c>
      <c r="BG149" s="278">
        <f>SUM('tabulasi lengkap'!$AO149:$BF149)</f>
        <v>42</v>
      </c>
    </row>
    <row r="150" spans="1:59" ht="22.5" customHeight="1" x14ac:dyDescent="0.2">
      <c r="A150" s="273">
        <v>46000.753750000003</v>
      </c>
      <c r="B150" s="274" t="s">
        <v>8</v>
      </c>
      <c r="C150" s="274" t="s">
        <v>714</v>
      </c>
      <c r="D150" s="274" t="s">
        <v>24</v>
      </c>
      <c r="E150" s="274" t="s">
        <v>678</v>
      </c>
      <c r="F150" s="274" t="s">
        <v>64</v>
      </c>
      <c r="G150" s="274" t="s">
        <v>21</v>
      </c>
      <c r="H150" s="275">
        <v>2</v>
      </c>
      <c r="I150" s="275">
        <v>3</v>
      </c>
      <c r="J150" s="275">
        <v>3</v>
      </c>
      <c r="K150" s="275">
        <v>3</v>
      </c>
      <c r="L150" s="275">
        <v>2</v>
      </c>
      <c r="M150" s="275">
        <v>2</v>
      </c>
      <c r="N150" s="275">
        <v>2</v>
      </c>
      <c r="O150" s="275">
        <v>3</v>
      </c>
      <c r="P150" s="275">
        <v>2</v>
      </c>
      <c r="Q150" s="275">
        <v>3</v>
      </c>
      <c r="R150" s="275">
        <v>2</v>
      </c>
      <c r="S150" s="275">
        <v>3</v>
      </c>
      <c r="T150" s="275">
        <v>2</v>
      </c>
      <c r="U150" s="276">
        <v>2</v>
      </c>
      <c r="V150" s="277">
        <f>SUM('tabulasi lengkap'!$H150:$U150)</f>
        <v>34</v>
      </c>
      <c r="W150" s="275">
        <v>4</v>
      </c>
      <c r="X150" s="276">
        <v>3</v>
      </c>
      <c r="Y150" s="275">
        <v>3</v>
      </c>
      <c r="Z150" s="276">
        <v>3</v>
      </c>
      <c r="AA150" s="276">
        <v>4</v>
      </c>
      <c r="AB150" s="275">
        <v>4</v>
      </c>
      <c r="AC150" s="276">
        <v>3</v>
      </c>
      <c r="AD150" s="275">
        <v>4</v>
      </c>
      <c r="AE150" s="275">
        <v>3</v>
      </c>
      <c r="AF150" s="275">
        <v>3</v>
      </c>
      <c r="AG150" s="275">
        <v>3</v>
      </c>
      <c r="AH150" s="275">
        <v>2</v>
      </c>
      <c r="AI150" s="275">
        <v>4</v>
      </c>
      <c r="AJ150" s="275">
        <v>3</v>
      </c>
      <c r="AK150" s="275">
        <v>2</v>
      </c>
      <c r="AL150" s="275">
        <v>3</v>
      </c>
      <c r="AM150" s="275">
        <v>4</v>
      </c>
      <c r="AN150" s="277">
        <f>SUM('tabulasi lengkap'!$W150:$AM150)</f>
        <v>55</v>
      </c>
      <c r="AO150" s="275">
        <v>2</v>
      </c>
      <c r="AP150" s="275">
        <v>3</v>
      </c>
      <c r="AQ150" s="275">
        <v>3</v>
      </c>
      <c r="AR150" s="275">
        <v>2</v>
      </c>
      <c r="AS150" s="275">
        <v>2</v>
      </c>
      <c r="AT150" s="275">
        <v>4</v>
      </c>
      <c r="AU150" s="275">
        <v>3</v>
      </c>
      <c r="AV150" s="275">
        <v>2</v>
      </c>
      <c r="AW150" s="275">
        <v>2</v>
      </c>
      <c r="AX150" s="276">
        <v>2</v>
      </c>
      <c r="AY150" s="276">
        <v>2</v>
      </c>
      <c r="AZ150" s="276">
        <v>1</v>
      </c>
      <c r="BA150" s="276">
        <v>2</v>
      </c>
      <c r="BB150" s="276">
        <v>2</v>
      </c>
      <c r="BC150" s="275">
        <v>3</v>
      </c>
      <c r="BD150" s="275">
        <v>1</v>
      </c>
      <c r="BE150" s="276">
        <v>2</v>
      </c>
      <c r="BF150" s="276">
        <v>2</v>
      </c>
      <c r="BG150" s="278">
        <f>SUM('tabulasi lengkap'!$AO150:$BF150)</f>
        <v>40</v>
      </c>
    </row>
    <row r="151" spans="1:59" ht="22.5" customHeight="1" x14ac:dyDescent="0.2">
      <c r="A151" s="273">
        <v>46000.758043981485</v>
      </c>
      <c r="B151" s="274" t="s">
        <v>8</v>
      </c>
      <c r="C151" s="274" t="s">
        <v>715</v>
      </c>
      <c r="D151" s="274" t="s">
        <v>24</v>
      </c>
      <c r="E151" s="274" t="s">
        <v>11</v>
      </c>
      <c r="F151" s="274" t="s">
        <v>17</v>
      </c>
      <c r="G151" s="274" t="s">
        <v>13</v>
      </c>
      <c r="H151" s="275">
        <v>3</v>
      </c>
      <c r="I151" s="275">
        <v>3</v>
      </c>
      <c r="J151" s="275">
        <v>3</v>
      </c>
      <c r="K151" s="275">
        <v>3</v>
      </c>
      <c r="L151" s="275">
        <v>2</v>
      </c>
      <c r="M151" s="275">
        <v>3</v>
      </c>
      <c r="N151" s="275">
        <v>3</v>
      </c>
      <c r="O151" s="275">
        <v>4</v>
      </c>
      <c r="P151" s="275">
        <v>1</v>
      </c>
      <c r="Q151" s="275">
        <v>1</v>
      </c>
      <c r="R151" s="275">
        <v>2</v>
      </c>
      <c r="S151" s="275">
        <v>3</v>
      </c>
      <c r="T151" s="275">
        <v>3</v>
      </c>
      <c r="U151" s="276">
        <v>3</v>
      </c>
      <c r="V151" s="277">
        <f>SUM('tabulasi lengkap'!$H151:$U151)</f>
        <v>37</v>
      </c>
      <c r="W151" s="275">
        <v>1</v>
      </c>
      <c r="X151" s="276">
        <v>1</v>
      </c>
      <c r="Y151" s="275">
        <v>1</v>
      </c>
      <c r="Z151" s="276">
        <v>2</v>
      </c>
      <c r="AA151" s="276">
        <v>1</v>
      </c>
      <c r="AB151" s="275">
        <v>1</v>
      </c>
      <c r="AC151" s="276">
        <v>1</v>
      </c>
      <c r="AD151" s="275">
        <v>2</v>
      </c>
      <c r="AE151" s="275">
        <v>2</v>
      </c>
      <c r="AF151" s="275">
        <v>1</v>
      </c>
      <c r="AG151" s="275">
        <v>2</v>
      </c>
      <c r="AH151" s="275">
        <v>2</v>
      </c>
      <c r="AI151" s="275">
        <v>1</v>
      </c>
      <c r="AJ151" s="275">
        <v>2</v>
      </c>
      <c r="AK151" s="275">
        <v>1</v>
      </c>
      <c r="AL151" s="275">
        <v>2</v>
      </c>
      <c r="AM151" s="275">
        <v>1</v>
      </c>
      <c r="AN151" s="277">
        <f>SUM('tabulasi lengkap'!$W151:$AM151)</f>
        <v>24</v>
      </c>
      <c r="AO151" s="275">
        <v>3</v>
      </c>
      <c r="AP151" s="275">
        <v>4</v>
      </c>
      <c r="AQ151" s="275">
        <v>2</v>
      </c>
      <c r="AR151" s="275">
        <v>4</v>
      </c>
      <c r="AS151" s="275">
        <v>4</v>
      </c>
      <c r="AT151" s="275">
        <v>1</v>
      </c>
      <c r="AU151" s="275">
        <v>3</v>
      </c>
      <c r="AV151" s="275">
        <v>4</v>
      </c>
      <c r="AW151" s="275">
        <v>3</v>
      </c>
      <c r="AX151" s="276">
        <v>3</v>
      </c>
      <c r="AY151" s="276">
        <v>2</v>
      </c>
      <c r="AZ151" s="276">
        <v>3</v>
      </c>
      <c r="BA151" s="276">
        <v>3</v>
      </c>
      <c r="BB151" s="276">
        <v>2</v>
      </c>
      <c r="BC151" s="275">
        <v>2</v>
      </c>
      <c r="BD151" s="275">
        <v>2</v>
      </c>
      <c r="BE151" s="276">
        <v>3</v>
      </c>
      <c r="BF151" s="276">
        <v>3</v>
      </c>
      <c r="BG151" s="278">
        <f>SUM('tabulasi lengkap'!$AO151:$BF151)</f>
        <v>51</v>
      </c>
    </row>
    <row r="152" spans="1:59" ht="22.5" customHeight="1" x14ac:dyDescent="0.2">
      <c r="A152" s="273">
        <v>46000.76390046296</v>
      </c>
      <c r="B152" s="274" t="s">
        <v>8</v>
      </c>
      <c r="C152" s="274" t="s">
        <v>716</v>
      </c>
      <c r="D152" s="274" t="s">
        <v>10</v>
      </c>
      <c r="E152" s="274" t="s">
        <v>678</v>
      </c>
      <c r="F152" s="274" t="s">
        <v>64</v>
      </c>
      <c r="G152" s="274" t="s">
        <v>157</v>
      </c>
      <c r="H152" s="275">
        <v>2</v>
      </c>
      <c r="I152" s="275">
        <v>4</v>
      </c>
      <c r="J152" s="275">
        <v>1</v>
      </c>
      <c r="K152" s="275">
        <v>4</v>
      </c>
      <c r="L152" s="275">
        <v>2</v>
      </c>
      <c r="M152" s="275">
        <v>2</v>
      </c>
      <c r="N152" s="275">
        <v>2</v>
      </c>
      <c r="O152" s="275">
        <v>2</v>
      </c>
      <c r="P152" s="275">
        <v>2</v>
      </c>
      <c r="Q152" s="275">
        <v>3</v>
      </c>
      <c r="R152" s="275">
        <v>2</v>
      </c>
      <c r="S152" s="275">
        <v>3</v>
      </c>
      <c r="T152" s="275">
        <v>2</v>
      </c>
      <c r="U152" s="276">
        <v>2</v>
      </c>
      <c r="V152" s="277">
        <f>SUM('tabulasi lengkap'!$H152:$U152)</f>
        <v>33</v>
      </c>
      <c r="W152" s="275">
        <v>2</v>
      </c>
      <c r="X152" s="276">
        <v>3</v>
      </c>
      <c r="Y152" s="275">
        <v>2</v>
      </c>
      <c r="Z152" s="276">
        <v>3</v>
      </c>
      <c r="AA152" s="276">
        <v>2</v>
      </c>
      <c r="AB152" s="275">
        <v>3</v>
      </c>
      <c r="AC152" s="276">
        <v>2</v>
      </c>
      <c r="AD152" s="275">
        <v>2</v>
      </c>
      <c r="AE152" s="275">
        <v>2</v>
      </c>
      <c r="AF152" s="275">
        <v>2</v>
      </c>
      <c r="AG152" s="275">
        <v>3</v>
      </c>
      <c r="AH152" s="275">
        <v>3</v>
      </c>
      <c r="AI152" s="275">
        <v>2</v>
      </c>
      <c r="AJ152" s="275">
        <v>3</v>
      </c>
      <c r="AK152" s="275">
        <v>2</v>
      </c>
      <c r="AL152" s="275">
        <v>3</v>
      </c>
      <c r="AM152" s="275">
        <v>2</v>
      </c>
      <c r="AN152" s="277">
        <f>SUM('tabulasi lengkap'!$W152:$AM152)</f>
        <v>41</v>
      </c>
      <c r="AO152" s="275">
        <v>3</v>
      </c>
      <c r="AP152" s="275">
        <v>3</v>
      </c>
      <c r="AQ152" s="275">
        <v>3</v>
      </c>
      <c r="AR152" s="275">
        <v>2</v>
      </c>
      <c r="AS152" s="275">
        <v>3</v>
      </c>
      <c r="AT152" s="275">
        <v>2</v>
      </c>
      <c r="AU152" s="275">
        <v>3</v>
      </c>
      <c r="AV152" s="275">
        <v>3</v>
      </c>
      <c r="AW152" s="275">
        <v>2</v>
      </c>
      <c r="AX152" s="276">
        <v>4</v>
      </c>
      <c r="AY152" s="276">
        <v>3</v>
      </c>
      <c r="AZ152" s="276">
        <v>3</v>
      </c>
      <c r="BA152" s="276">
        <v>3</v>
      </c>
      <c r="BB152" s="276">
        <v>3</v>
      </c>
      <c r="BC152" s="275">
        <v>2</v>
      </c>
      <c r="BD152" s="275">
        <v>3</v>
      </c>
      <c r="BE152" s="276">
        <v>3</v>
      </c>
      <c r="BF152" s="276">
        <v>3</v>
      </c>
      <c r="BG152" s="278">
        <f>SUM('tabulasi lengkap'!$AO152:$BF152)</f>
        <v>51</v>
      </c>
    </row>
    <row r="153" spans="1:59" ht="22.5" customHeight="1" x14ac:dyDescent="0.2">
      <c r="A153" s="273">
        <v>46000.765034722222</v>
      </c>
      <c r="B153" s="274" t="s">
        <v>8</v>
      </c>
      <c r="C153" s="274" t="s">
        <v>717</v>
      </c>
      <c r="D153" s="274" t="s">
        <v>24</v>
      </c>
      <c r="E153" s="274" t="s">
        <v>103</v>
      </c>
      <c r="F153" s="274" t="s">
        <v>53</v>
      </c>
      <c r="G153" s="274" t="s">
        <v>26</v>
      </c>
      <c r="H153" s="275">
        <v>2</v>
      </c>
      <c r="I153" s="275">
        <v>2</v>
      </c>
      <c r="J153" s="275">
        <v>2</v>
      </c>
      <c r="K153" s="275">
        <v>2</v>
      </c>
      <c r="L153" s="275">
        <v>1</v>
      </c>
      <c r="M153" s="275">
        <v>2</v>
      </c>
      <c r="N153" s="275">
        <v>2</v>
      </c>
      <c r="O153" s="275">
        <v>2</v>
      </c>
      <c r="P153" s="275">
        <v>4</v>
      </c>
      <c r="Q153" s="275">
        <v>2</v>
      </c>
      <c r="R153" s="275">
        <v>1</v>
      </c>
      <c r="S153" s="275">
        <v>2</v>
      </c>
      <c r="T153" s="275">
        <v>2</v>
      </c>
      <c r="U153" s="276">
        <v>2</v>
      </c>
      <c r="V153" s="277">
        <f>SUM('tabulasi lengkap'!$H153:$U153)</f>
        <v>28</v>
      </c>
      <c r="W153" s="275">
        <v>3</v>
      </c>
      <c r="X153" s="276">
        <v>3</v>
      </c>
      <c r="Y153" s="275">
        <v>3</v>
      </c>
      <c r="Z153" s="276">
        <v>4</v>
      </c>
      <c r="AA153" s="276">
        <v>4</v>
      </c>
      <c r="AB153" s="275">
        <v>3</v>
      </c>
      <c r="AC153" s="276">
        <v>3</v>
      </c>
      <c r="AD153" s="275">
        <v>3</v>
      </c>
      <c r="AE153" s="275">
        <v>4</v>
      </c>
      <c r="AF153" s="275">
        <v>4</v>
      </c>
      <c r="AG153" s="275">
        <v>3</v>
      </c>
      <c r="AH153" s="275">
        <v>4</v>
      </c>
      <c r="AI153" s="275">
        <v>1</v>
      </c>
      <c r="AJ153" s="275">
        <v>4</v>
      </c>
      <c r="AK153" s="275">
        <v>4</v>
      </c>
      <c r="AL153" s="275">
        <v>3</v>
      </c>
      <c r="AM153" s="275">
        <v>3</v>
      </c>
      <c r="AN153" s="277">
        <f>SUM('tabulasi lengkap'!$W153:$AM153)</f>
        <v>56</v>
      </c>
      <c r="AO153" s="275">
        <v>4</v>
      </c>
      <c r="AP153" s="275">
        <v>4</v>
      </c>
      <c r="AQ153" s="275">
        <v>1</v>
      </c>
      <c r="AR153" s="275">
        <v>2</v>
      </c>
      <c r="AS153" s="275">
        <v>3</v>
      </c>
      <c r="AT153" s="275">
        <v>1</v>
      </c>
      <c r="AU153" s="275">
        <v>2</v>
      </c>
      <c r="AV153" s="275">
        <v>3</v>
      </c>
      <c r="AW153" s="275">
        <v>3</v>
      </c>
      <c r="AX153" s="276">
        <v>4</v>
      </c>
      <c r="AY153" s="276">
        <v>4</v>
      </c>
      <c r="AZ153" s="276">
        <v>4</v>
      </c>
      <c r="BA153" s="276">
        <v>4</v>
      </c>
      <c r="BB153" s="276">
        <v>3</v>
      </c>
      <c r="BC153" s="275">
        <v>1</v>
      </c>
      <c r="BD153" s="275">
        <v>2</v>
      </c>
      <c r="BE153" s="276">
        <v>4</v>
      </c>
      <c r="BF153" s="276">
        <v>4</v>
      </c>
      <c r="BG153" s="278">
        <f>SUM('tabulasi lengkap'!$AO153:$BF153)</f>
        <v>53</v>
      </c>
    </row>
    <row r="154" spans="1:59" ht="22.5" customHeight="1" x14ac:dyDescent="0.2">
      <c r="A154" s="273">
        <v>46000.766226851854</v>
      </c>
      <c r="B154" s="274" t="s">
        <v>8</v>
      </c>
      <c r="C154" s="274" t="s">
        <v>718</v>
      </c>
      <c r="D154" s="274" t="s">
        <v>24</v>
      </c>
      <c r="E154" s="274" t="s">
        <v>11</v>
      </c>
      <c r="F154" s="274" t="s">
        <v>73</v>
      </c>
      <c r="G154" s="274" t="s">
        <v>157</v>
      </c>
      <c r="H154" s="275">
        <v>2</v>
      </c>
      <c r="I154" s="275">
        <v>2</v>
      </c>
      <c r="J154" s="275">
        <v>2</v>
      </c>
      <c r="K154" s="275">
        <v>2</v>
      </c>
      <c r="L154" s="275">
        <v>2</v>
      </c>
      <c r="M154" s="275">
        <v>2</v>
      </c>
      <c r="N154" s="275">
        <v>2</v>
      </c>
      <c r="O154" s="275">
        <v>2</v>
      </c>
      <c r="P154" s="275">
        <v>3</v>
      </c>
      <c r="Q154" s="275">
        <v>2</v>
      </c>
      <c r="R154" s="275">
        <v>2</v>
      </c>
      <c r="S154" s="275">
        <v>2</v>
      </c>
      <c r="T154" s="275">
        <v>2</v>
      </c>
      <c r="U154" s="276">
        <v>2</v>
      </c>
      <c r="V154" s="277">
        <f>SUM('tabulasi lengkap'!$H154:$U154)</f>
        <v>29</v>
      </c>
      <c r="W154" s="275">
        <v>4</v>
      </c>
      <c r="X154" s="276">
        <v>3</v>
      </c>
      <c r="Y154" s="275">
        <v>4</v>
      </c>
      <c r="Z154" s="276">
        <v>3</v>
      </c>
      <c r="AA154" s="276">
        <v>3</v>
      </c>
      <c r="AB154" s="275">
        <v>3</v>
      </c>
      <c r="AC154" s="276">
        <v>3</v>
      </c>
      <c r="AD154" s="275">
        <v>3</v>
      </c>
      <c r="AE154" s="275">
        <v>2</v>
      </c>
      <c r="AF154" s="275">
        <v>3</v>
      </c>
      <c r="AG154" s="275">
        <v>3</v>
      </c>
      <c r="AH154" s="275">
        <v>4</v>
      </c>
      <c r="AI154" s="275">
        <v>3</v>
      </c>
      <c r="AJ154" s="275">
        <v>3</v>
      </c>
      <c r="AK154" s="275">
        <v>2</v>
      </c>
      <c r="AL154" s="275">
        <v>3</v>
      </c>
      <c r="AM154" s="275">
        <v>3</v>
      </c>
      <c r="AN154" s="277">
        <f>SUM('tabulasi lengkap'!$W154:$AM154)</f>
        <v>52</v>
      </c>
      <c r="AO154" s="275">
        <v>2</v>
      </c>
      <c r="AP154" s="275">
        <v>3</v>
      </c>
      <c r="AQ154" s="275">
        <v>3</v>
      </c>
      <c r="AR154" s="275">
        <v>3</v>
      </c>
      <c r="AS154" s="275">
        <v>4</v>
      </c>
      <c r="AT154" s="275">
        <v>2</v>
      </c>
      <c r="AU154" s="275">
        <v>3</v>
      </c>
      <c r="AV154" s="275">
        <v>3</v>
      </c>
      <c r="AW154" s="275">
        <v>4</v>
      </c>
      <c r="AX154" s="276">
        <v>3</v>
      </c>
      <c r="AY154" s="276">
        <v>3</v>
      </c>
      <c r="AZ154" s="276">
        <v>1</v>
      </c>
      <c r="BA154" s="276">
        <v>4</v>
      </c>
      <c r="BB154" s="276">
        <v>4</v>
      </c>
      <c r="BC154" s="275">
        <v>1</v>
      </c>
      <c r="BD154" s="275">
        <v>2</v>
      </c>
      <c r="BE154" s="276">
        <v>3</v>
      </c>
      <c r="BF154" s="276">
        <v>4</v>
      </c>
      <c r="BG154" s="278">
        <f>SUM('tabulasi lengkap'!$AO154:$BF154)</f>
        <v>52</v>
      </c>
    </row>
    <row r="155" spans="1:59" ht="22.5" customHeight="1" x14ac:dyDescent="0.2">
      <c r="A155" s="273">
        <v>46000.771041666667</v>
      </c>
      <c r="B155" s="274" t="s">
        <v>8</v>
      </c>
      <c r="C155" s="274" t="s">
        <v>719</v>
      </c>
      <c r="D155" s="274" t="s">
        <v>10</v>
      </c>
      <c r="E155" s="274" t="s">
        <v>69</v>
      </c>
      <c r="F155" s="274" t="s">
        <v>70</v>
      </c>
      <c r="G155" s="274" t="s">
        <v>26</v>
      </c>
      <c r="H155" s="275">
        <v>1</v>
      </c>
      <c r="I155" s="275">
        <v>2</v>
      </c>
      <c r="J155" s="275">
        <v>2</v>
      </c>
      <c r="K155" s="275">
        <v>2</v>
      </c>
      <c r="L155" s="275">
        <v>1</v>
      </c>
      <c r="M155" s="275">
        <v>1</v>
      </c>
      <c r="N155" s="275">
        <v>1</v>
      </c>
      <c r="O155" s="275">
        <v>1</v>
      </c>
      <c r="P155" s="275">
        <v>3</v>
      </c>
      <c r="Q155" s="275">
        <v>2</v>
      </c>
      <c r="R155" s="275">
        <v>1</v>
      </c>
      <c r="S155" s="275">
        <v>2</v>
      </c>
      <c r="T155" s="275">
        <v>1</v>
      </c>
      <c r="U155" s="276">
        <v>1</v>
      </c>
      <c r="V155" s="277">
        <f>SUM('tabulasi lengkap'!$H155:$U155)</f>
        <v>21</v>
      </c>
      <c r="W155" s="275">
        <v>3</v>
      </c>
      <c r="X155" s="276">
        <v>4</v>
      </c>
      <c r="Y155" s="275">
        <v>4</v>
      </c>
      <c r="Z155" s="276">
        <v>4</v>
      </c>
      <c r="AA155" s="276">
        <v>4</v>
      </c>
      <c r="AB155" s="275">
        <v>4</v>
      </c>
      <c r="AC155" s="276">
        <v>4</v>
      </c>
      <c r="AD155" s="275">
        <v>3</v>
      </c>
      <c r="AE155" s="275">
        <v>4</v>
      </c>
      <c r="AF155" s="275">
        <v>4</v>
      </c>
      <c r="AG155" s="275">
        <v>3</v>
      </c>
      <c r="AH155" s="275">
        <v>4</v>
      </c>
      <c r="AI155" s="275">
        <v>3</v>
      </c>
      <c r="AJ155" s="275">
        <v>4</v>
      </c>
      <c r="AK155" s="275">
        <v>4</v>
      </c>
      <c r="AL155" s="275">
        <v>3</v>
      </c>
      <c r="AM155" s="275">
        <v>3</v>
      </c>
      <c r="AN155" s="277">
        <f>SUM('tabulasi lengkap'!$W155:$AM155)</f>
        <v>62</v>
      </c>
      <c r="AO155" s="275">
        <v>3</v>
      </c>
      <c r="AP155" s="275">
        <v>4</v>
      </c>
      <c r="AQ155" s="275">
        <v>1</v>
      </c>
      <c r="AR155" s="275">
        <v>4</v>
      </c>
      <c r="AS155" s="275">
        <v>4</v>
      </c>
      <c r="AT155" s="275">
        <v>1</v>
      </c>
      <c r="AU155" s="275">
        <v>1</v>
      </c>
      <c r="AV155" s="275">
        <v>3</v>
      </c>
      <c r="AW155" s="275">
        <v>4</v>
      </c>
      <c r="AX155" s="276">
        <v>4</v>
      </c>
      <c r="AY155" s="276">
        <v>4</v>
      </c>
      <c r="AZ155" s="276">
        <v>4</v>
      </c>
      <c r="BA155" s="276">
        <v>3</v>
      </c>
      <c r="BB155" s="276">
        <v>4</v>
      </c>
      <c r="BC155" s="275">
        <v>1</v>
      </c>
      <c r="BD155" s="275">
        <v>4</v>
      </c>
      <c r="BE155" s="276">
        <v>3</v>
      </c>
      <c r="BF155" s="276">
        <v>4</v>
      </c>
      <c r="BG155" s="278">
        <f>SUM('tabulasi lengkap'!$AO155:$BF155)</f>
        <v>56</v>
      </c>
    </row>
    <row r="156" spans="1:59" ht="22.5" customHeight="1" x14ac:dyDescent="0.2">
      <c r="A156" s="273">
        <v>46000.773090277777</v>
      </c>
      <c r="B156" s="274" t="s">
        <v>8</v>
      </c>
      <c r="C156" s="274" t="s">
        <v>720</v>
      </c>
      <c r="D156" s="274" t="s">
        <v>24</v>
      </c>
      <c r="E156" s="274" t="s">
        <v>123</v>
      </c>
      <c r="F156" s="274" t="s">
        <v>165</v>
      </c>
      <c r="G156" s="274" t="s">
        <v>26</v>
      </c>
      <c r="H156" s="275">
        <v>2</v>
      </c>
      <c r="I156" s="275">
        <v>2</v>
      </c>
      <c r="J156" s="275">
        <v>3</v>
      </c>
      <c r="K156" s="275">
        <v>3</v>
      </c>
      <c r="L156" s="275">
        <v>2</v>
      </c>
      <c r="M156" s="275">
        <v>2</v>
      </c>
      <c r="N156" s="275">
        <v>2</v>
      </c>
      <c r="O156" s="275">
        <v>2</v>
      </c>
      <c r="P156" s="275">
        <v>3</v>
      </c>
      <c r="Q156" s="275">
        <v>2</v>
      </c>
      <c r="R156" s="275">
        <v>2</v>
      </c>
      <c r="S156" s="275">
        <v>2</v>
      </c>
      <c r="T156" s="275">
        <v>2</v>
      </c>
      <c r="U156" s="276">
        <v>2</v>
      </c>
      <c r="V156" s="277">
        <f>SUM('tabulasi lengkap'!$H156:$U156)</f>
        <v>31</v>
      </c>
      <c r="W156" s="275">
        <v>3</v>
      </c>
      <c r="X156" s="276">
        <v>3</v>
      </c>
      <c r="Y156" s="275">
        <v>4</v>
      </c>
      <c r="Z156" s="276">
        <v>3</v>
      </c>
      <c r="AA156" s="276">
        <v>2</v>
      </c>
      <c r="AB156" s="275">
        <v>4</v>
      </c>
      <c r="AC156" s="276">
        <v>3</v>
      </c>
      <c r="AD156" s="275">
        <v>2</v>
      </c>
      <c r="AE156" s="275">
        <v>3</v>
      </c>
      <c r="AF156" s="275">
        <v>3</v>
      </c>
      <c r="AG156" s="275">
        <v>3</v>
      </c>
      <c r="AH156" s="275">
        <v>2</v>
      </c>
      <c r="AI156" s="275">
        <v>4</v>
      </c>
      <c r="AJ156" s="275">
        <v>2</v>
      </c>
      <c r="AK156" s="275">
        <v>4</v>
      </c>
      <c r="AL156" s="275">
        <v>4</v>
      </c>
      <c r="AM156" s="275">
        <v>3</v>
      </c>
      <c r="AN156" s="277">
        <f>SUM('tabulasi lengkap'!$W156:$AM156)</f>
        <v>52</v>
      </c>
      <c r="AO156" s="275">
        <v>3</v>
      </c>
      <c r="AP156" s="275">
        <v>4</v>
      </c>
      <c r="AQ156" s="275">
        <v>2</v>
      </c>
      <c r="AR156" s="275">
        <v>3</v>
      </c>
      <c r="AS156" s="275">
        <v>3</v>
      </c>
      <c r="AT156" s="275">
        <v>2</v>
      </c>
      <c r="AU156" s="275">
        <v>3</v>
      </c>
      <c r="AV156" s="275">
        <v>3</v>
      </c>
      <c r="AW156" s="275">
        <v>3</v>
      </c>
      <c r="AX156" s="276">
        <v>3</v>
      </c>
      <c r="AY156" s="276">
        <v>3</v>
      </c>
      <c r="AZ156" s="276">
        <v>4</v>
      </c>
      <c r="BA156" s="276">
        <v>4</v>
      </c>
      <c r="BB156" s="276">
        <v>3</v>
      </c>
      <c r="BC156" s="275">
        <v>3</v>
      </c>
      <c r="BD156" s="275">
        <v>4</v>
      </c>
      <c r="BE156" s="276">
        <v>3</v>
      </c>
      <c r="BF156" s="276">
        <v>2</v>
      </c>
      <c r="BG156" s="278">
        <f>SUM('tabulasi lengkap'!$AO156:$BF156)</f>
        <v>55</v>
      </c>
    </row>
    <row r="157" spans="1:59" ht="22.5" customHeight="1" x14ac:dyDescent="0.2">
      <c r="A157" s="273">
        <v>46000.782094907408</v>
      </c>
      <c r="B157" s="274" t="s">
        <v>8</v>
      </c>
      <c r="C157" s="274" t="s">
        <v>721</v>
      </c>
      <c r="D157" s="274" t="s">
        <v>10</v>
      </c>
      <c r="E157" s="274" t="s">
        <v>110</v>
      </c>
      <c r="F157" s="274" t="s">
        <v>64</v>
      </c>
      <c r="G157" s="274" t="s">
        <v>26</v>
      </c>
      <c r="H157" s="275">
        <v>2</v>
      </c>
      <c r="I157" s="275">
        <v>2</v>
      </c>
      <c r="J157" s="275">
        <v>2</v>
      </c>
      <c r="K157" s="275">
        <v>2</v>
      </c>
      <c r="L157" s="275">
        <v>1</v>
      </c>
      <c r="M157" s="275">
        <v>2</v>
      </c>
      <c r="N157" s="275">
        <v>1</v>
      </c>
      <c r="O157" s="275">
        <v>2</v>
      </c>
      <c r="P157" s="275">
        <v>3</v>
      </c>
      <c r="Q157" s="275">
        <v>2</v>
      </c>
      <c r="R157" s="275">
        <v>1</v>
      </c>
      <c r="S157" s="275">
        <v>2</v>
      </c>
      <c r="T157" s="275">
        <v>1</v>
      </c>
      <c r="U157" s="276">
        <v>2</v>
      </c>
      <c r="V157" s="277">
        <f>SUM('tabulasi lengkap'!$H157:$U157)</f>
        <v>25</v>
      </c>
      <c r="W157" s="275">
        <v>4</v>
      </c>
      <c r="X157" s="276">
        <v>3</v>
      </c>
      <c r="Y157" s="275">
        <v>4</v>
      </c>
      <c r="Z157" s="276">
        <v>3</v>
      </c>
      <c r="AA157" s="276">
        <v>3</v>
      </c>
      <c r="AB157" s="275">
        <v>4</v>
      </c>
      <c r="AC157" s="276">
        <v>4</v>
      </c>
      <c r="AD157" s="275">
        <v>3</v>
      </c>
      <c r="AE157" s="275">
        <v>3</v>
      </c>
      <c r="AF157" s="275">
        <v>3</v>
      </c>
      <c r="AG157" s="275">
        <v>3</v>
      </c>
      <c r="AH157" s="275">
        <v>3</v>
      </c>
      <c r="AI157" s="275">
        <v>4</v>
      </c>
      <c r="AJ157" s="275">
        <v>4</v>
      </c>
      <c r="AK157" s="275">
        <v>3</v>
      </c>
      <c r="AL157" s="275">
        <v>4</v>
      </c>
      <c r="AM157" s="275">
        <v>3</v>
      </c>
      <c r="AN157" s="277">
        <f>SUM('tabulasi lengkap'!$W157:$AM157)</f>
        <v>58</v>
      </c>
      <c r="AO157" s="275">
        <v>4</v>
      </c>
      <c r="AP157" s="275">
        <v>4</v>
      </c>
      <c r="AQ157" s="275">
        <v>1</v>
      </c>
      <c r="AR157" s="275">
        <v>4</v>
      </c>
      <c r="AS157" s="275">
        <v>3</v>
      </c>
      <c r="AT157" s="275">
        <v>2</v>
      </c>
      <c r="AU157" s="275">
        <v>2</v>
      </c>
      <c r="AV157" s="275">
        <v>4</v>
      </c>
      <c r="AW157" s="275">
        <v>3</v>
      </c>
      <c r="AX157" s="276">
        <v>4</v>
      </c>
      <c r="AY157" s="276">
        <v>3</v>
      </c>
      <c r="AZ157" s="276">
        <v>3</v>
      </c>
      <c r="BA157" s="276">
        <v>3</v>
      </c>
      <c r="BB157" s="276">
        <v>3</v>
      </c>
      <c r="BC157" s="275">
        <v>1</v>
      </c>
      <c r="BD157" s="275">
        <v>3</v>
      </c>
      <c r="BE157" s="276">
        <v>4</v>
      </c>
      <c r="BF157" s="276">
        <v>4</v>
      </c>
      <c r="BG157" s="278">
        <f>SUM('tabulasi lengkap'!$AO157:$BF157)</f>
        <v>55</v>
      </c>
    </row>
    <row r="158" spans="1:59" ht="22.5" customHeight="1" x14ac:dyDescent="0.2">
      <c r="A158" s="273">
        <v>46000.783993055556</v>
      </c>
      <c r="B158" s="274" t="s">
        <v>8</v>
      </c>
      <c r="C158" s="274" t="s">
        <v>722</v>
      </c>
      <c r="D158" s="274" t="s">
        <v>10</v>
      </c>
      <c r="E158" s="274" t="s">
        <v>11</v>
      </c>
      <c r="F158" s="274" t="s">
        <v>12</v>
      </c>
      <c r="G158" s="274" t="s">
        <v>157</v>
      </c>
      <c r="H158" s="275">
        <v>4</v>
      </c>
      <c r="I158" s="275">
        <v>4</v>
      </c>
      <c r="J158" s="275">
        <v>1</v>
      </c>
      <c r="K158" s="275">
        <v>3</v>
      </c>
      <c r="L158" s="275">
        <v>2</v>
      </c>
      <c r="M158" s="275">
        <v>3</v>
      </c>
      <c r="N158" s="275">
        <v>2</v>
      </c>
      <c r="O158" s="275">
        <v>3</v>
      </c>
      <c r="P158" s="275">
        <v>2</v>
      </c>
      <c r="Q158" s="275">
        <v>3</v>
      </c>
      <c r="R158" s="275">
        <v>2</v>
      </c>
      <c r="S158" s="275">
        <v>3</v>
      </c>
      <c r="T158" s="275">
        <v>2</v>
      </c>
      <c r="U158" s="276">
        <v>2</v>
      </c>
      <c r="V158" s="277">
        <f>SUM('tabulasi lengkap'!$H158:$U158)</f>
        <v>36</v>
      </c>
      <c r="W158" s="275">
        <v>2</v>
      </c>
      <c r="X158" s="276">
        <v>3</v>
      </c>
      <c r="Y158" s="275">
        <v>3</v>
      </c>
      <c r="Z158" s="276">
        <v>2</v>
      </c>
      <c r="AA158" s="276">
        <v>2</v>
      </c>
      <c r="AB158" s="275">
        <v>1</v>
      </c>
      <c r="AC158" s="276">
        <v>3</v>
      </c>
      <c r="AD158" s="275">
        <v>3</v>
      </c>
      <c r="AE158" s="275">
        <v>2</v>
      </c>
      <c r="AF158" s="275">
        <v>2</v>
      </c>
      <c r="AG158" s="275">
        <v>3</v>
      </c>
      <c r="AH158" s="275">
        <v>3</v>
      </c>
      <c r="AI158" s="275">
        <v>3</v>
      </c>
      <c r="AJ158" s="275">
        <v>2</v>
      </c>
      <c r="AK158" s="275">
        <v>2</v>
      </c>
      <c r="AL158" s="275">
        <v>3</v>
      </c>
      <c r="AM158" s="275">
        <v>2</v>
      </c>
      <c r="AN158" s="277">
        <f>SUM('tabulasi lengkap'!$W158:$AM158)</f>
        <v>41</v>
      </c>
      <c r="AO158" s="275">
        <v>2</v>
      </c>
      <c r="AP158" s="275">
        <v>2</v>
      </c>
      <c r="AQ158" s="275">
        <v>4</v>
      </c>
      <c r="AR158" s="275">
        <v>1</v>
      </c>
      <c r="AS158" s="275">
        <v>2</v>
      </c>
      <c r="AT158" s="275">
        <v>3</v>
      </c>
      <c r="AU158" s="275">
        <v>4</v>
      </c>
      <c r="AV158" s="275">
        <v>2</v>
      </c>
      <c r="AW158" s="275">
        <v>1</v>
      </c>
      <c r="AX158" s="276">
        <v>2</v>
      </c>
      <c r="AY158" s="276">
        <v>2</v>
      </c>
      <c r="AZ158" s="276">
        <v>2</v>
      </c>
      <c r="BA158" s="276">
        <v>1</v>
      </c>
      <c r="BB158" s="276">
        <v>1</v>
      </c>
      <c r="BC158" s="275">
        <v>3</v>
      </c>
      <c r="BD158" s="275">
        <v>2</v>
      </c>
      <c r="BE158" s="276">
        <v>2</v>
      </c>
      <c r="BF158" s="276">
        <v>2</v>
      </c>
      <c r="BG158" s="278">
        <f>SUM('tabulasi lengkap'!$AO158:$BF158)</f>
        <v>38</v>
      </c>
    </row>
    <row r="159" spans="1:59" ht="22.5" customHeight="1" x14ac:dyDescent="0.2">
      <c r="A159" s="273">
        <v>46000.788530092592</v>
      </c>
      <c r="B159" s="274" t="s">
        <v>8</v>
      </c>
      <c r="C159" s="274" t="s">
        <v>723</v>
      </c>
      <c r="D159" s="274" t="s">
        <v>24</v>
      </c>
      <c r="E159" s="274" t="s">
        <v>123</v>
      </c>
      <c r="F159" s="274" t="s">
        <v>73</v>
      </c>
      <c r="G159" s="274" t="s">
        <v>21</v>
      </c>
      <c r="H159" s="275">
        <v>2</v>
      </c>
      <c r="I159" s="275">
        <v>3</v>
      </c>
      <c r="J159" s="275">
        <v>3</v>
      </c>
      <c r="K159" s="275">
        <v>3</v>
      </c>
      <c r="L159" s="275">
        <v>2</v>
      </c>
      <c r="M159" s="275">
        <v>2</v>
      </c>
      <c r="N159" s="275">
        <v>2</v>
      </c>
      <c r="O159" s="275">
        <v>2</v>
      </c>
      <c r="P159" s="275">
        <v>2</v>
      </c>
      <c r="Q159" s="275">
        <v>3</v>
      </c>
      <c r="R159" s="275">
        <v>2</v>
      </c>
      <c r="S159" s="275">
        <v>3</v>
      </c>
      <c r="T159" s="275">
        <v>2</v>
      </c>
      <c r="U159" s="276">
        <v>2</v>
      </c>
      <c r="V159" s="277">
        <f>SUM('tabulasi lengkap'!$H159:$U159)</f>
        <v>33</v>
      </c>
      <c r="W159" s="275">
        <v>3</v>
      </c>
      <c r="X159" s="276">
        <v>2</v>
      </c>
      <c r="Y159" s="275">
        <v>3</v>
      </c>
      <c r="Z159" s="276">
        <v>2</v>
      </c>
      <c r="AA159" s="276">
        <v>4</v>
      </c>
      <c r="AB159" s="275">
        <v>2</v>
      </c>
      <c r="AC159" s="276">
        <v>3</v>
      </c>
      <c r="AD159" s="275">
        <v>3</v>
      </c>
      <c r="AE159" s="275">
        <v>2</v>
      </c>
      <c r="AF159" s="275">
        <v>3</v>
      </c>
      <c r="AG159" s="275">
        <v>2</v>
      </c>
      <c r="AH159" s="275">
        <v>4</v>
      </c>
      <c r="AI159" s="275">
        <v>2</v>
      </c>
      <c r="AJ159" s="275">
        <v>2</v>
      </c>
      <c r="AK159" s="275">
        <v>2</v>
      </c>
      <c r="AL159" s="275">
        <v>3</v>
      </c>
      <c r="AM159" s="275">
        <v>3</v>
      </c>
      <c r="AN159" s="277">
        <f>SUM('tabulasi lengkap'!$W159:$AM159)</f>
        <v>45</v>
      </c>
      <c r="AO159" s="275">
        <v>3</v>
      </c>
      <c r="AP159" s="275">
        <v>2</v>
      </c>
      <c r="AQ159" s="275">
        <v>3</v>
      </c>
      <c r="AR159" s="275">
        <v>2</v>
      </c>
      <c r="AS159" s="275">
        <v>3</v>
      </c>
      <c r="AT159" s="275">
        <v>3</v>
      </c>
      <c r="AU159" s="275">
        <v>3</v>
      </c>
      <c r="AV159" s="275">
        <v>2</v>
      </c>
      <c r="AW159" s="275">
        <v>3</v>
      </c>
      <c r="AX159" s="276">
        <v>4</v>
      </c>
      <c r="AY159" s="276">
        <v>3</v>
      </c>
      <c r="AZ159" s="276">
        <v>2</v>
      </c>
      <c r="BA159" s="276">
        <v>3</v>
      </c>
      <c r="BB159" s="276">
        <v>3</v>
      </c>
      <c r="BC159" s="275">
        <v>3</v>
      </c>
      <c r="BD159" s="275">
        <v>2</v>
      </c>
      <c r="BE159" s="276">
        <v>3</v>
      </c>
      <c r="BF159" s="276">
        <v>2</v>
      </c>
      <c r="BG159" s="278">
        <f>SUM('tabulasi lengkap'!$AO159:$BF159)</f>
        <v>49</v>
      </c>
    </row>
    <row r="160" spans="1:59" ht="22.5" customHeight="1" x14ac:dyDescent="0.2">
      <c r="A160" s="273">
        <v>46000.798113425924</v>
      </c>
      <c r="B160" s="274" t="s">
        <v>8</v>
      </c>
      <c r="C160" s="274" t="s">
        <v>724</v>
      </c>
      <c r="D160" s="274" t="s">
        <v>10</v>
      </c>
      <c r="E160" s="274" t="s">
        <v>103</v>
      </c>
      <c r="F160" s="274" t="s">
        <v>17</v>
      </c>
      <c r="G160" s="274" t="s">
        <v>13</v>
      </c>
      <c r="H160" s="275">
        <v>2</v>
      </c>
      <c r="I160" s="275">
        <v>3</v>
      </c>
      <c r="J160" s="275">
        <v>3</v>
      </c>
      <c r="K160" s="275">
        <v>3</v>
      </c>
      <c r="L160" s="275">
        <v>2</v>
      </c>
      <c r="M160" s="275">
        <v>2</v>
      </c>
      <c r="N160" s="275">
        <v>2</v>
      </c>
      <c r="O160" s="275">
        <v>2</v>
      </c>
      <c r="P160" s="275">
        <v>2</v>
      </c>
      <c r="Q160" s="275">
        <v>3</v>
      </c>
      <c r="R160" s="275">
        <v>2</v>
      </c>
      <c r="S160" s="275">
        <v>3</v>
      </c>
      <c r="T160" s="275">
        <v>2</v>
      </c>
      <c r="U160" s="276">
        <v>2</v>
      </c>
      <c r="V160" s="277">
        <f>SUM('tabulasi lengkap'!$H160:$U160)</f>
        <v>33</v>
      </c>
      <c r="W160" s="275">
        <v>3</v>
      </c>
      <c r="X160" s="276">
        <v>3</v>
      </c>
      <c r="Y160" s="275">
        <v>3</v>
      </c>
      <c r="Z160" s="276">
        <v>3</v>
      </c>
      <c r="AA160" s="276">
        <v>3</v>
      </c>
      <c r="AB160" s="275">
        <v>3</v>
      </c>
      <c r="AC160" s="276">
        <v>3</v>
      </c>
      <c r="AD160" s="275">
        <v>3</v>
      </c>
      <c r="AE160" s="275">
        <v>4</v>
      </c>
      <c r="AF160" s="275">
        <v>3</v>
      </c>
      <c r="AG160" s="275">
        <v>2</v>
      </c>
      <c r="AH160" s="275">
        <v>3</v>
      </c>
      <c r="AI160" s="275">
        <v>4</v>
      </c>
      <c r="AJ160" s="275">
        <v>2</v>
      </c>
      <c r="AK160" s="275">
        <v>3</v>
      </c>
      <c r="AL160" s="275">
        <v>3</v>
      </c>
      <c r="AM160" s="275">
        <v>2</v>
      </c>
      <c r="AN160" s="277">
        <f>SUM('tabulasi lengkap'!$W160:$AM160)</f>
        <v>50</v>
      </c>
      <c r="AO160" s="275">
        <v>2</v>
      </c>
      <c r="AP160" s="275">
        <v>3</v>
      </c>
      <c r="AQ160" s="275">
        <v>2</v>
      </c>
      <c r="AR160" s="275">
        <v>3</v>
      </c>
      <c r="AS160" s="275">
        <v>3</v>
      </c>
      <c r="AT160" s="275">
        <v>3</v>
      </c>
      <c r="AU160" s="275">
        <v>3</v>
      </c>
      <c r="AV160" s="275">
        <v>2</v>
      </c>
      <c r="AW160" s="275">
        <v>3</v>
      </c>
      <c r="AX160" s="276">
        <v>2</v>
      </c>
      <c r="AY160" s="276">
        <v>3</v>
      </c>
      <c r="AZ160" s="276">
        <v>2</v>
      </c>
      <c r="BA160" s="276">
        <v>3</v>
      </c>
      <c r="BB160" s="276">
        <v>2</v>
      </c>
      <c r="BC160" s="275">
        <v>2</v>
      </c>
      <c r="BD160" s="275">
        <v>2</v>
      </c>
      <c r="BE160" s="276">
        <v>2</v>
      </c>
      <c r="BF160" s="276">
        <v>3</v>
      </c>
      <c r="BG160" s="278">
        <f>SUM('tabulasi lengkap'!$AO160:$BF160)</f>
        <v>45</v>
      </c>
    </row>
    <row r="161" spans="1:59" ht="22.5" customHeight="1" x14ac:dyDescent="0.2">
      <c r="A161" s="273">
        <v>46000.799062500002</v>
      </c>
      <c r="B161" s="274" t="s">
        <v>8</v>
      </c>
      <c r="C161" s="274" t="s">
        <v>725</v>
      </c>
      <c r="D161" s="274" t="s">
        <v>10</v>
      </c>
      <c r="E161" s="274" t="s">
        <v>678</v>
      </c>
      <c r="F161" s="274" t="s">
        <v>53</v>
      </c>
      <c r="G161" s="274" t="s">
        <v>13</v>
      </c>
      <c r="H161" s="275">
        <v>2</v>
      </c>
      <c r="I161" s="275">
        <v>2</v>
      </c>
      <c r="J161" s="275">
        <v>3</v>
      </c>
      <c r="K161" s="275">
        <v>2</v>
      </c>
      <c r="L161" s="275">
        <v>2</v>
      </c>
      <c r="M161" s="275">
        <v>2</v>
      </c>
      <c r="N161" s="275">
        <v>2</v>
      </c>
      <c r="O161" s="275">
        <v>2</v>
      </c>
      <c r="P161" s="275">
        <v>3</v>
      </c>
      <c r="Q161" s="275">
        <v>2</v>
      </c>
      <c r="R161" s="275">
        <v>2</v>
      </c>
      <c r="S161" s="275">
        <v>2</v>
      </c>
      <c r="T161" s="275">
        <v>2</v>
      </c>
      <c r="U161" s="276">
        <v>2</v>
      </c>
      <c r="V161" s="277">
        <f>SUM('tabulasi lengkap'!$H161:$U161)</f>
        <v>30</v>
      </c>
      <c r="W161" s="275">
        <v>4</v>
      </c>
      <c r="X161" s="276">
        <v>3</v>
      </c>
      <c r="Y161" s="275">
        <v>2</v>
      </c>
      <c r="Z161" s="276">
        <v>4</v>
      </c>
      <c r="AA161" s="276">
        <v>3</v>
      </c>
      <c r="AB161" s="275">
        <v>4</v>
      </c>
      <c r="AC161" s="276">
        <v>3</v>
      </c>
      <c r="AD161" s="275">
        <v>3</v>
      </c>
      <c r="AE161" s="275">
        <v>4</v>
      </c>
      <c r="AF161" s="275">
        <v>4</v>
      </c>
      <c r="AG161" s="275">
        <v>4</v>
      </c>
      <c r="AH161" s="275">
        <v>3</v>
      </c>
      <c r="AI161" s="275">
        <v>4</v>
      </c>
      <c r="AJ161" s="275">
        <v>4</v>
      </c>
      <c r="AK161" s="275">
        <v>4</v>
      </c>
      <c r="AL161" s="275">
        <v>4</v>
      </c>
      <c r="AM161" s="275">
        <v>4</v>
      </c>
      <c r="AN161" s="277">
        <f>SUM('tabulasi lengkap'!$W161:$AM161)</f>
        <v>61</v>
      </c>
      <c r="AO161" s="275">
        <v>2</v>
      </c>
      <c r="AP161" s="275">
        <v>2</v>
      </c>
      <c r="AQ161" s="275">
        <v>3</v>
      </c>
      <c r="AR161" s="275">
        <v>2</v>
      </c>
      <c r="AS161" s="275">
        <v>2</v>
      </c>
      <c r="AT161" s="275">
        <v>3</v>
      </c>
      <c r="AU161" s="275">
        <v>4</v>
      </c>
      <c r="AV161" s="275">
        <v>1</v>
      </c>
      <c r="AW161" s="275">
        <v>3</v>
      </c>
      <c r="AX161" s="276">
        <v>1</v>
      </c>
      <c r="AY161" s="276">
        <v>2</v>
      </c>
      <c r="AZ161" s="276">
        <v>2</v>
      </c>
      <c r="BA161" s="276">
        <v>2</v>
      </c>
      <c r="BB161" s="276">
        <v>2</v>
      </c>
      <c r="BC161" s="275">
        <v>3</v>
      </c>
      <c r="BD161" s="275">
        <v>2</v>
      </c>
      <c r="BE161" s="276">
        <v>1</v>
      </c>
      <c r="BF161" s="276">
        <v>2</v>
      </c>
      <c r="BG161" s="278">
        <f>SUM('tabulasi lengkap'!$AO161:$BF161)</f>
        <v>39</v>
      </c>
    </row>
    <row r="162" spans="1:59" ht="22.5" customHeight="1" x14ac:dyDescent="0.2">
      <c r="A162" s="273">
        <v>46000.803078703706</v>
      </c>
      <c r="B162" s="274" t="s">
        <v>8</v>
      </c>
      <c r="C162" s="274" t="s">
        <v>726</v>
      </c>
      <c r="D162" s="274" t="s">
        <v>24</v>
      </c>
      <c r="E162" s="274" t="s">
        <v>628</v>
      </c>
      <c r="F162" s="274" t="s">
        <v>73</v>
      </c>
      <c r="G162" s="274" t="s">
        <v>26</v>
      </c>
      <c r="H162" s="275">
        <v>2</v>
      </c>
      <c r="I162" s="275">
        <v>2</v>
      </c>
      <c r="J162" s="275">
        <v>2</v>
      </c>
      <c r="K162" s="275">
        <v>1</v>
      </c>
      <c r="L162" s="275">
        <v>1</v>
      </c>
      <c r="M162" s="275">
        <v>2</v>
      </c>
      <c r="N162" s="275">
        <v>2</v>
      </c>
      <c r="O162" s="275">
        <v>2</v>
      </c>
      <c r="P162" s="275">
        <v>3</v>
      </c>
      <c r="Q162" s="275">
        <v>2</v>
      </c>
      <c r="R162" s="275">
        <v>1</v>
      </c>
      <c r="S162" s="275">
        <v>2</v>
      </c>
      <c r="T162" s="275">
        <v>2</v>
      </c>
      <c r="U162" s="276">
        <v>2</v>
      </c>
      <c r="V162" s="277">
        <f>SUM('tabulasi lengkap'!$H162:$U162)</f>
        <v>26</v>
      </c>
      <c r="W162" s="275">
        <v>3</v>
      </c>
      <c r="X162" s="276">
        <v>3</v>
      </c>
      <c r="Y162" s="275">
        <v>3</v>
      </c>
      <c r="Z162" s="276">
        <v>3</v>
      </c>
      <c r="AA162" s="276">
        <v>2</v>
      </c>
      <c r="AB162" s="275">
        <v>4</v>
      </c>
      <c r="AC162" s="276">
        <v>3</v>
      </c>
      <c r="AD162" s="275">
        <v>3</v>
      </c>
      <c r="AE162" s="275">
        <v>4</v>
      </c>
      <c r="AF162" s="275">
        <v>4</v>
      </c>
      <c r="AG162" s="275">
        <v>3</v>
      </c>
      <c r="AH162" s="275">
        <v>3</v>
      </c>
      <c r="AI162" s="275">
        <v>2</v>
      </c>
      <c r="AJ162" s="275">
        <v>2</v>
      </c>
      <c r="AK162" s="275">
        <v>2</v>
      </c>
      <c r="AL162" s="275">
        <v>2</v>
      </c>
      <c r="AM162" s="275">
        <v>3</v>
      </c>
      <c r="AN162" s="277">
        <f>SUM('tabulasi lengkap'!$W162:$AM162)</f>
        <v>49</v>
      </c>
      <c r="AO162" s="275">
        <v>3</v>
      </c>
      <c r="AP162" s="275">
        <v>3</v>
      </c>
      <c r="AQ162" s="275">
        <v>1</v>
      </c>
      <c r="AR162" s="275">
        <v>4</v>
      </c>
      <c r="AS162" s="275">
        <v>3</v>
      </c>
      <c r="AT162" s="275">
        <v>2</v>
      </c>
      <c r="AU162" s="275">
        <v>2</v>
      </c>
      <c r="AV162" s="275">
        <v>4</v>
      </c>
      <c r="AW162" s="275">
        <v>3</v>
      </c>
      <c r="AX162" s="276">
        <v>3</v>
      </c>
      <c r="AY162" s="276">
        <v>3</v>
      </c>
      <c r="AZ162" s="276">
        <v>3</v>
      </c>
      <c r="BA162" s="276">
        <v>3</v>
      </c>
      <c r="BB162" s="276">
        <v>2</v>
      </c>
      <c r="BC162" s="275">
        <v>2</v>
      </c>
      <c r="BD162" s="275">
        <v>3</v>
      </c>
      <c r="BE162" s="276">
        <v>4</v>
      </c>
      <c r="BF162" s="276">
        <v>3</v>
      </c>
      <c r="BG162" s="278">
        <f>SUM('tabulasi lengkap'!$AO162:$BF162)</f>
        <v>51</v>
      </c>
    </row>
    <row r="163" spans="1:59" ht="22.5" customHeight="1" x14ac:dyDescent="0.2">
      <c r="A163" s="273">
        <v>46000.807395833333</v>
      </c>
      <c r="B163" s="274" t="s">
        <v>8</v>
      </c>
      <c r="C163" s="274" t="s">
        <v>727</v>
      </c>
      <c r="D163" s="274" t="s">
        <v>24</v>
      </c>
      <c r="E163" s="274" t="s">
        <v>113</v>
      </c>
      <c r="F163" s="274" t="s">
        <v>47</v>
      </c>
      <c r="G163" s="274" t="s">
        <v>13</v>
      </c>
      <c r="H163" s="275">
        <v>2</v>
      </c>
      <c r="I163" s="275">
        <v>2</v>
      </c>
      <c r="J163" s="275">
        <v>2</v>
      </c>
      <c r="K163" s="275">
        <v>2</v>
      </c>
      <c r="L163" s="275">
        <v>1</v>
      </c>
      <c r="M163" s="275">
        <v>2</v>
      </c>
      <c r="N163" s="275">
        <v>2</v>
      </c>
      <c r="O163" s="275">
        <v>2</v>
      </c>
      <c r="P163" s="275">
        <v>3</v>
      </c>
      <c r="Q163" s="275">
        <v>2</v>
      </c>
      <c r="R163" s="275">
        <v>1</v>
      </c>
      <c r="S163" s="275">
        <v>1</v>
      </c>
      <c r="T163" s="275">
        <v>2</v>
      </c>
      <c r="U163" s="276">
        <v>2</v>
      </c>
      <c r="V163" s="277">
        <f>SUM('tabulasi lengkap'!$H163:$U163)</f>
        <v>26</v>
      </c>
      <c r="W163" s="275">
        <v>4</v>
      </c>
      <c r="X163" s="276">
        <v>3</v>
      </c>
      <c r="Y163" s="275">
        <v>3</v>
      </c>
      <c r="Z163" s="276">
        <v>4</v>
      </c>
      <c r="AA163" s="276">
        <v>4</v>
      </c>
      <c r="AB163" s="275">
        <v>3</v>
      </c>
      <c r="AC163" s="276">
        <v>3</v>
      </c>
      <c r="AD163" s="275">
        <v>2</v>
      </c>
      <c r="AE163" s="275">
        <v>4</v>
      </c>
      <c r="AF163" s="275">
        <v>4</v>
      </c>
      <c r="AG163" s="275">
        <v>4</v>
      </c>
      <c r="AH163" s="275">
        <v>4</v>
      </c>
      <c r="AI163" s="275">
        <v>3</v>
      </c>
      <c r="AJ163" s="275">
        <v>3</v>
      </c>
      <c r="AK163" s="275">
        <v>4</v>
      </c>
      <c r="AL163" s="275">
        <v>4</v>
      </c>
      <c r="AM163" s="275">
        <v>4</v>
      </c>
      <c r="AN163" s="277">
        <f>SUM('tabulasi lengkap'!$W163:$AM163)</f>
        <v>60</v>
      </c>
      <c r="AO163" s="275">
        <v>2</v>
      </c>
      <c r="AP163" s="275">
        <v>2</v>
      </c>
      <c r="AQ163" s="275">
        <v>3</v>
      </c>
      <c r="AR163" s="275">
        <v>3</v>
      </c>
      <c r="AS163" s="275">
        <v>2</v>
      </c>
      <c r="AT163" s="275">
        <v>2</v>
      </c>
      <c r="AU163" s="275">
        <v>3</v>
      </c>
      <c r="AV163" s="275">
        <v>3</v>
      </c>
      <c r="AW163" s="275">
        <v>2</v>
      </c>
      <c r="AX163" s="276">
        <v>2</v>
      </c>
      <c r="AY163" s="276">
        <v>3</v>
      </c>
      <c r="AZ163" s="276">
        <v>3</v>
      </c>
      <c r="BA163" s="276">
        <v>3</v>
      </c>
      <c r="BB163" s="276">
        <v>3</v>
      </c>
      <c r="BC163" s="275">
        <v>2</v>
      </c>
      <c r="BD163" s="275">
        <v>2</v>
      </c>
      <c r="BE163" s="276">
        <v>3</v>
      </c>
      <c r="BF163" s="276">
        <v>3</v>
      </c>
      <c r="BG163" s="278">
        <f>SUM('tabulasi lengkap'!$AO163:$BF163)</f>
        <v>46</v>
      </c>
    </row>
    <row r="164" spans="1:59" ht="22.5" customHeight="1" x14ac:dyDescent="0.2">
      <c r="A164" s="273">
        <v>46000.809062499997</v>
      </c>
      <c r="B164" s="274" t="s">
        <v>8</v>
      </c>
      <c r="C164" s="274" t="s">
        <v>728</v>
      </c>
      <c r="D164" s="274" t="s">
        <v>24</v>
      </c>
      <c r="E164" s="274" t="s">
        <v>11</v>
      </c>
      <c r="F164" s="274" t="s">
        <v>165</v>
      </c>
      <c r="G164" s="274" t="s">
        <v>26</v>
      </c>
      <c r="H164" s="275">
        <v>2</v>
      </c>
      <c r="I164" s="275">
        <v>3</v>
      </c>
      <c r="J164" s="275">
        <v>3</v>
      </c>
      <c r="K164" s="275">
        <v>3</v>
      </c>
      <c r="L164" s="275">
        <v>2</v>
      </c>
      <c r="M164" s="275">
        <v>2</v>
      </c>
      <c r="N164" s="275">
        <v>2</v>
      </c>
      <c r="O164" s="275">
        <v>4</v>
      </c>
      <c r="P164" s="275">
        <v>4</v>
      </c>
      <c r="Q164" s="275">
        <v>4</v>
      </c>
      <c r="R164" s="275">
        <v>2</v>
      </c>
      <c r="S164" s="275">
        <v>3</v>
      </c>
      <c r="T164" s="275">
        <v>2</v>
      </c>
      <c r="U164" s="276">
        <v>2</v>
      </c>
      <c r="V164" s="277">
        <f>SUM('tabulasi lengkap'!$H164:$U164)</f>
        <v>38</v>
      </c>
      <c r="W164" s="275">
        <v>2</v>
      </c>
      <c r="X164" s="276">
        <v>2</v>
      </c>
      <c r="Y164" s="275">
        <v>2</v>
      </c>
      <c r="Z164" s="276">
        <v>2</v>
      </c>
      <c r="AA164" s="276">
        <v>1</v>
      </c>
      <c r="AB164" s="275">
        <v>2</v>
      </c>
      <c r="AC164" s="276">
        <v>2</v>
      </c>
      <c r="AD164" s="275">
        <v>2</v>
      </c>
      <c r="AE164" s="275">
        <v>2</v>
      </c>
      <c r="AF164" s="275">
        <v>2</v>
      </c>
      <c r="AG164" s="275">
        <v>2</v>
      </c>
      <c r="AH164" s="275">
        <v>2</v>
      </c>
      <c r="AI164" s="275">
        <v>2</v>
      </c>
      <c r="AJ164" s="275">
        <v>2</v>
      </c>
      <c r="AK164" s="275">
        <v>2</v>
      </c>
      <c r="AL164" s="275">
        <v>1</v>
      </c>
      <c r="AM164" s="275">
        <v>2</v>
      </c>
      <c r="AN164" s="277">
        <f>SUM('tabulasi lengkap'!$W164:$AM164)</f>
        <v>32</v>
      </c>
      <c r="AO164" s="275">
        <v>2</v>
      </c>
      <c r="AP164" s="275">
        <v>2</v>
      </c>
      <c r="AQ164" s="275">
        <v>3</v>
      </c>
      <c r="AR164" s="275">
        <v>3</v>
      </c>
      <c r="AS164" s="275">
        <v>1</v>
      </c>
      <c r="AT164" s="275">
        <v>3</v>
      </c>
      <c r="AU164" s="275">
        <v>2</v>
      </c>
      <c r="AV164" s="275">
        <v>2</v>
      </c>
      <c r="AW164" s="275">
        <v>2</v>
      </c>
      <c r="AX164" s="276">
        <v>2</v>
      </c>
      <c r="AY164" s="276">
        <v>3</v>
      </c>
      <c r="AZ164" s="276">
        <v>2</v>
      </c>
      <c r="BA164" s="276">
        <v>3</v>
      </c>
      <c r="BB164" s="276">
        <v>3</v>
      </c>
      <c r="BC164" s="275">
        <v>2</v>
      </c>
      <c r="BD164" s="275">
        <v>3</v>
      </c>
      <c r="BE164" s="276">
        <v>3</v>
      </c>
      <c r="BF164" s="276">
        <v>3</v>
      </c>
      <c r="BG164" s="278">
        <f>SUM('tabulasi lengkap'!$AO164:$BF164)</f>
        <v>44</v>
      </c>
    </row>
    <row r="165" spans="1:59" ht="22.5" customHeight="1" x14ac:dyDescent="0.2">
      <c r="A165" s="273">
        <v>46000.821666666663</v>
      </c>
      <c r="B165" s="274" t="s">
        <v>8</v>
      </c>
      <c r="C165" s="274" t="s">
        <v>729</v>
      </c>
      <c r="D165" s="274" t="s">
        <v>24</v>
      </c>
      <c r="E165" s="274" t="s">
        <v>69</v>
      </c>
      <c r="F165" s="274" t="s">
        <v>70</v>
      </c>
      <c r="G165" s="274" t="s">
        <v>21</v>
      </c>
      <c r="H165" s="275">
        <v>2</v>
      </c>
      <c r="I165" s="275">
        <v>4</v>
      </c>
      <c r="J165" s="275">
        <v>4</v>
      </c>
      <c r="K165" s="275">
        <v>1</v>
      </c>
      <c r="L165" s="275">
        <v>2</v>
      </c>
      <c r="M165" s="275">
        <v>3</v>
      </c>
      <c r="N165" s="275">
        <v>2</v>
      </c>
      <c r="O165" s="275">
        <v>3</v>
      </c>
      <c r="P165" s="275">
        <v>2</v>
      </c>
      <c r="Q165" s="275">
        <v>3</v>
      </c>
      <c r="R165" s="275">
        <v>2</v>
      </c>
      <c r="S165" s="275">
        <v>3</v>
      </c>
      <c r="T165" s="275">
        <v>2</v>
      </c>
      <c r="U165" s="276">
        <v>2</v>
      </c>
      <c r="V165" s="277">
        <f>SUM('tabulasi lengkap'!$H165:$U165)</f>
        <v>35</v>
      </c>
      <c r="W165" s="275">
        <v>1</v>
      </c>
      <c r="X165" s="276">
        <v>2</v>
      </c>
      <c r="Y165" s="275">
        <v>2</v>
      </c>
      <c r="Z165" s="276">
        <v>2</v>
      </c>
      <c r="AA165" s="276">
        <v>3</v>
      </c>
      <c r="AB165" s="275">
        <v>2</v>
      </c>
      <c r="AC165" s="276">
        <v>2</v>
      </c>
      <c r="AD165" s="275">
        <v>2</v>
      </c>
      <c r="AE165" s="275">
        <v>2</v>
      </c>
      <c r="AF165" s="275">
        <v>2</v>
      </c>
      <c r="AG165" s="275">
        <v>2</v>
      </c>
      <c r="AH165" s="275">
        <v>2</v>
      </c>
      <c r="AI165" s="275">
        <v>2</v>
      </c>
      <c r="AJ165" s="275">
        <v>2</v>
      </c>
      <c r="AK165" s="275">
        <v>2</v>
      </c>
      <c r="AL165" s="275">
        <v>2</v>
      </c>
      <c r="AM165" s="275">
        <v>2</v>
      </c>
      <c r="AN165" s="277">
        <f>SUM('tabulasi lengkap'!$W165:$AM165)</f>
        <v>34</v>
      </c>
      <c r="AO165" s="275">
        <v>3</v>
      </c>
      <c r="AP165" s="275">
        <v>3</v>
      </c>
      <c r="AQ165" s="275">
        <v>2</v>
      </c>
      <c r="AR165" s="275">
        <v>2</v>
      </c>
      <c r="AS165" s="275">
        <v>3</v>
      </c>
      <c r="AT165" s="275">
        <v>2</v>
      </c>
      <c r="AU165" s="275">
        <v>2</v>
      </c>
      <c r="AV165" s="275">
        <v>3</v>
      </c>
      <c r="AW165" s="275">
        <v>2</v>
      </c>
      <c r="AX165" s="276">
        <v>4</v>
      </c>
      <c r="AY165" s="276">
        <v>3</v>
      </c>
      <c r="AZ165" s="276">
        <v>3</v>
      </c>
      <c r="BA165" s="276">
        <v>2</v>
      </c>
      <c r="BB165" s="276">
        <v>3</v>
      </c>
      <c r="BC165" s="275">
        <v>2</v>
      </c>
      <c r="BD165" s="275">
        <v>2</v>
      </c>
      <c r="BE165" s="276">
        <v>3</v>
      </c>
      <c r="BF165" s="276">
        <v>3</v>
      </c>
      <c r="BG165" s="278">
        <f>SUM('tabulasi lengkap'!$AO165:$BF165)</f>
        <v>47</v>
      </c>
    </row>
    <row r="166" spans="1:59" ht="22.5" customHeight="1" x14ac:dyDescent="0.2">
      <c r="A166" s="273">
        <v>46000.824305555558</v>
      </c>
      <c r="B166" s="274" t="s">
        <v>8</v>
      </c>
      <c r="C166" s="274" t="s">
        <v>730</v>
      </c>
      <c r="D166" s="274" t="s">
        <v>24</v>
      </c>
      <c r="E166" s="274" t="s">
        <v>69</v>
      </c>
      <c r="F166" s="274" t="s">
        <v>73</v>
      </c>
      <c r="G166" s="274" t="s">
        <v>157</v>
      </c>
      <c r="H166" s="275">
        <v>1</v>
      </c>
      <c r="I166" s="275">
        <v>2</v>
      </c>
      <c r="J166" s="275">
        <v>2</v>
      </c>
      <c r="K166" s="275">
        <v>2</v>
      </c>
      <c r="L166" s="275">
        <v>1</v>
      </c>
      <c r="M166" s="275">
        <v>2</v>
      </c>
      <c r="N166" s="275">
        <v>2</v>
      </c>
      <c r="O166" s="275">
        <v>2</v>
      </c>
      <c r="P166" s="275">
        <v>3</v>
      </c>
      <c r="Q166" s="275">
        <v>2</v>
      </c>
      <c r="R166" s="275">
        <v>1</v>
      </c>
      <c r="S166" s="275">
        <v>2</v>
      </c>
      <c r="T166" s="275">
        <v>2</v>
      </c>
      <c r="U166" s="276">
        <v>2</v>
      </c>
      <c r="V166" s="277">
        <f>SUM('tabulasi lengkap'!$H166:$U166)</f>
        <v>26</v>
      </c>
      <c r="W166" s="275">
        <v>4</v>
      </c>
      <c r="X166" s="276">
        <v>3</v>
      </c>
      <c r="Y166" s="275">
        <v>3</v>
      </c>
      <c r="Z166" s="276">
        <v>3</v>
      </c>
      <c r="AA166" s="276">
        <v>2</v>
      </c>
      <c r="AB166" s="275">
        <v>2</v>
      </c>
      <c r="AC166" s="276">
        <v>3</v>
      </c>
      <c r="AD166" s="275">
        <v>3</v>
      </c>
      <c r="AE166" s="275">
        <v>3</v>
      </c>
      <c r="AF166" s="275">
        <v>2</v>
      </c>
      <c r="AG166" s="275">
        <v>4</v>
      </c>
      <c r="AH166" s="275">
        <v>2</v>
      </c>
      <c r="AI166" s="275">
        <v>3</v>
      </c>
      <c r="AJ166" s="275">
        <v>3</v>
      </c>
      <c r="AK166" s="275">
        <v>3</v>
      </c>
      <c r="AL166" s="275">
        <v>3</v>
      </c>
      <c r="AM166" s="275">
        <v>3</v>
      </c>
      <c r="AN166" s="277">
        <f>SUM('tabulasi lengkap'!$W166:$AM166)</f>
        <v>49</v>
      </c>
      <c r="AO166" s="275">
        <v>3</v>
      </c>
      <c r="AP166" s="275">
        <v>3</v>
      </c>
      <c r="AQ166" s="275">
        <v>2</v>
      </c>
      <c r="AR166" s="275">
        <v>4</v>
      </c>
      <c r="AS166" s="275">
        <v>3</v>
      </c>
      <c r="AT166" s="275">
        <v>1</v>
      </c>
      <c r="AU166" s="275">
        <v>1</v>
      </c>
      <c r="AV166" s="275">
        <v>3</v>
      </c>
      <c r="AW166" s="275">
        <v>4</v>
      </c>
      <c r="AX166" s="276">
        <v>3</v>
      </c>
      <c r="AY166" s="276">
        <v>4</v>
      </c>
      <c r="AZ166" s="276">
        <v>2</v>
      </c>
      <c r="BA166" s="276">
        <v>3</v>
      </c>
      <c r="BB166" s="276">
        <v>4</v>
      </c>
      <c r="BC166" s="275">
        <v>1</v>
      </c>
      <c r="BD166" s="275">
        <v>4</v>
      </c>
      <c r="BE166" s="276">
        <v>4</v>
      </c>
      <c r="BF166" s="276">
        <v>4</v>
      </c>
      <c r="BG166" s="278">
        <f>SUM('tabulasi lengkap'!$AO166:$BF166)</f>
        <v>53</v>
      </c>
    </row>
    <row r="167" spans="1:59" ht="22.5" customHeight="1" x14ac:dyDescent="0.2">
      <c r="A167" s="273">
        <v>46000.82849537037</v>
      </c>
      <c r="B167" s="274" t="s">
        <v>8</v>
      </c>
      <c r="C167" s="274" t="s">
        <v>731</v>
      </c>
      <c r="D167" s="274" t="s">
        <v>24</v>
      </c>
      <c r="E167" s="274" t="s">
        <v>11</v>
      </c>
      <c r="F167" s="274" t="s">
        <v>165</v>
      </c>
      <c r="G167" s="274" t="s">
        <v>26</v>
      </c>
      <c r="H167" s="275">
        <v>2</v>
      </c>
      <c r="I167" s="275">
        <v>2</v>
      </c>
      <c r="J167" s="275">
        <v>2</v>
      </c>
      <c r="K167" s="275">
        <v>2</v>
      </c>
      <c r="L167" s="275">
        <v>1</v>
      </c>
      <c r="M167" s="275">
        <v>2</v>
      </c>
      <c r="N167" s="275">
        <v>1</v>
      </c>
      <c r="O167" s="275">
        <v>2</v>
      </c>
      <c r="P167" s="275">
        <v>3</v>
      </c>
      <c r="Q167" s="275">
        <v>2</v>
      </c>
      <c r="R167" s="275">
        <v>1</v>
      </c>
      <c r="S167" s="275">
        <v>2</v>
      </c>
      <c r="T167" s="275">
        <v>1</v>
      </c>
      <c r="U167" s="276">
        <v>1</v>
      </c>
      <c r="V167" s="277">
        <f>SUM('tabulasi lengkap'!$H167:$U167)</f>
        <v>24</v>
      </c>
      <c r="W167" s="275">
        <v>3</v>
      </c>
      <c r="X167" s="276">
        <v>3</v>
      </c>
      <c r="Y167" s="275">
        <v>4</v>
      </c>
      <c r="Z167" s="276">
        <v>3</v>
      </c>
      <c r="AA167" s="276">
        <v>4</v>
      </c>
      <c r="AB167" s="275">
        <v>3</v>
      </c>
      <c r="AC167" s="276">
        <v>4</v>
      </c>
      <c r="AD167" s="275">
        <v>4</v>
      </c>
      <c r="AE167" s="275">
        <v>4</v>
      </c>
      <c r="AF167" s="275">
        <v>3</v>
      </c>
      <c r="AG167" s="275">
        <v>4</v>
      </c>
      <c r="AH167" s="275">
        <v>4</v>
      </c>
      <c r="AI167" s="275">
        <v>4</v>
      </c>
      <c r="AJ167" s="275">
        <v>4</v>
      </c>
      <c r="AK167" s="275">
        <v>3</v>
      </c>
      <c r="AL167" s="275">
        <v>4</v>
      </c>
      <c r="AM167" s="275">
        <v>4</v>
      </c>
      <c r="AN167" s="277">
        <f>SUM('tabulasi lengkap'!$W167:$AM167)</f>
        <v>62</v>
      </c>
      <c r="AO167" s="275">
        <v>4</v>
      </c>
      <c r="AP167" s="275">
        <v>2</v>
      </c>
      <c r="AQ167" s="275">
        <v>1</v>
      </c>
      <c r="AR167" s="275">
        <v>3</v>
      </c>
      <c r="AS167" s="275">
        <v>4</v>
      </c>
      <c r="AT167" s="275">
        <v>2</v>
      </c>
      <c r="AU167" s="275">
        <v>3</v>
      </c>
      <c r="AV167" s="275">
        <v>3</v>
      </c>
      <c r="AW167" s="275">
        <v>2</v>
      </c>
      <c r="AX167" s="276">
        <v>3</v>
      </c>
      <c r="AY167" s="276">
        <v>3</v>
      </c>
      <c r="AZ167" s="276">
        <v>3</v>
      </c>
      <c r="BA167" s="276">
        <v>2</v>
      </c>
      <c r="BB167" s="276">
        <v>3</v>
      </c>
      <c r="BC167" s="275">
        <v>2</v>
      </c>
      <c r="BD167" s="275">
        <v>4</v>
      </c>
      <c r="BE167" s="276">
        <v>4</v>
      </c>
      <c r="BF167" s="276">
        <v>3</v>
      </c>
      <c r="BG167" s="278">
        <f>SUM('tabulasi lengkap'!$AO167:$BF167)</f>
        <v>51</v>
      </c>
    </row>
    <row r="168" spans="1:59" ht="22.5" customHeight="1" x14ac:dyDescent="0.2">
      <c r="A168" s="273">
        <v>46000.839722222219</v>
      </c>
      <c r="B168" s="274" t="s">
        <v>8</v>
      </c>
      <c r="C168" s="274" t="s">
        <v>732</v>
      </c>
      <c r="D168" s="274" t="s">
        <v>24</v>
      </c>
      <c r="E168" s="274" t="s">
        <v>123</v>
      </c>
      <c r="F168" s="274" t="s">
        <v>61</v>
      </c>
      <c r="G168" s="274" t="s">
        <v>26</v>
      </c>
      <c r="H168" s="275">
        <v>3</v>
      </c>
      <c r="I168" s="275">
        <v>3</v>
      </c>
      <c r="J168" s="275">
        <v>3</v>
      </c>
      <c r="K168" s="275">
        <v>3</v>
      </c>
      <c r="L168" s="275">
        <v>2</v>
      </c>
      <c r="M168" s="275">
        <v>3</v>
      </c>
      <c r="N168" s="275">
        <v>3</v>
      </c>
      <c r="O168" s="275">
        <v>3</v>
      </c>
      <c r="P168" s="275">
        <v>2</v>
      </c>
      <c r="Q168" s="275">
        <v>3</v>
      </c>
      <c r="R168" s="275">
        <v>4</v>
      </c>
      <c r="S168" s="275">
        <v>1</v>
      </c>
      <c r="T168" s="275">
        <v>3</v>
      </c>
      <c r="U168" s="276">
        <v>3</v>
      </c>
      <c r="V168" s="277">
        <f>SUM('tabulasi lengkap'!$H168:$U168)</f>
        <v>39</v>
      </c>
      <c r="W168" s="275">
        <v>2</v>
      </c>
      <c r="X168" s="276">
        <v>2</v>
      </c>
      <c r="Y168" s="275">
        <v>2</v>
      </c>
      <c r="Z168" s="276">
        <v>2</v>
      </c>
      <c r="AA168" s="276">
        <v>2</v>
      </c>
      <c r="AB168" s="275">
        <v>1</v>
      </c>
      <c r="AC168" s="276">
        <v>2</v>
      </c>
      <c r="AD168" s="275">
        <v>2</v>
      </c>
      <c r="AE168" s="275">
        <v>2</v>
      </c>
      <c r="AF168" s="275">
        <v>2</v>
      </c>
      <c r="AG168" s="275">
        <v>2</v>
      </c>
      <c r="AH168" s="275">
        <v>3</v>
      </c>
      <c r="AI168" s="275">
        <v>2</v>
      </c>
      <c r="AJ168" s="275">
        <v>3</v>
      </c>
      <c r="AK168" s="275">
        <v>2</v>
      </c>
      <c r="AL168" s="275">
        <v>2</v>
      </c>
      <c r="AM168" s="275">
        <v>2</v>
      </c>
      <c r="AN168" s="277">
        <f>SUM('tabulasi lengkap'!$W168:$AM168)</f>
        <v>35</v>
      </c>
      <c r="AO168" s="275">
        <v>3</v>
      </c>
      <c r="AP168" s="275">
        <v>4</v>
      </c>
      <c r="AQ168" s="275">
        <v>2</v>
      </c>
      <c r="AR168" s="275">
        <v>3</v>
      </c>
      <c r="AS168" s="275">
        <v>3</v>
      </c>
      <c r="AT168" s="275">
        <v>3</v>
      </c>
      <c r="AU168" s="275">
        <v>2</v>
      </c>
      <c r="AV168" s="275">
        <v>3</v>
      </c>
      <c r="AW168" s="275">
        <v>2</v>
      </c>
      <c r="AX168" s="276">
        <v>3</v>
      </c>
      <c r="AY168" s="276">
        <v>4</v>
      </c>
      <c r="AZ168" s="276">
        <v>4</v>
      </c>
      <c r="BA168" s="276">
        <v>4</v>
      </c>
      <c r="BB168" s="276">
        <v>3</v>
      </c>
      <c r="BC168" s="275">
        <v>2</v>
      </c>
      <c r="BD168" s="275">
        <v>3</v>
      </c>
      <c r="BE168" s="276">
        <v>4</v>
      </c>
      <c r="BF168" s="276">
        <v>3</v>
      </c>
      <c r="BG168" s="278">
        <f>SUM('tabulasi lengkap'!$AO168:$BF168)</f>
        <v>55</v>
      </c>
    </row>
    <row r="169" spans="1:59" ht="22.5" customHeight="1" x14ac:dyDescent="0.2">
      <c r="A169" s="273">
        <v>46000.841203703705</v>
      </c>
      <c r="B169" s="274" t="s">
        <v>8</v>
      </c>
      <c r="C169" s="274" t="s">
        <v>733</v>
      </c>
      <c r="D169" s="274" t="s">
        <v>10</v>
      </c>
      <c r="E169" s="274" t="s">
        <v>11</v>
      </c>
      <c r="F169" s="274" t="s">
        <v>12</v>
      </c>
      <c r="G169" s="274" t="s">
        <v>157</v>
      </c>
      <c r="H169" s="275">
        <v>3</v>
      </c>
      <c r="I169" s="275">
        <v>3</v>
      </c>
      <c r="J169" s="275">
        <v>4</v>
      </c>
      <c r="K169" s="275">
        <v>3</v>
      </c>
      <c r="L169" s="275">
        <v>3</v>
      </c>
      <c r="M169" s="275">
        <v>3</v>
      </c>
      <c r="N169" s="275">
        <v>3</v>
      </c>
      <c r="O169" s="275">
        <v>3</v>
      </c>
      <c r="P169" s="275">
        <v>2</v>
      </c>
      <c r="Q169" s="275">
        <v>3</v>
      </c>
      <c r="R169" s="275">
        <v>3</v>
      </c>
      <c r="S169" s="275">
        <v>3</v>
      </c>
      <c r="T169" s="275">
        <v>3</v>
      </c>
      <c r="U169" s="276">
        <v>3</v>
      </c>
      <c r="V169" s="277">
        <f>SUM('tabulasi lengkap'!$H169:$U169)</f>
        <v>42</v>
      </c>
      <c r="W169" s="275">
        <v>2</v>
      </c>
      <c r="X169" s="276">
        <v>2</v>
      </c>
      <c r="Y169" s="275">
        <v>2</v>
      </c>
      <c r="Z169" s="276">
        <v>2</v>
      </c>
      <c r="AA169" s="276">
        <v>2</v>
      </c>
      <c r="AB169" s="275">
        <v>2</v>
      </c>
      <c r="AC169" s="276">
        <v>2</v>
      </c>
      <c r="AD169" s="275">
        <v>2</v>
      </c>
      <c r="AE169" s="275">
        <v>2</v>
      </c>
      <c r="AF169" s="275">
        <v>2</v>
      </c>
      <c r="AG169" s="275">
        <v>2</v>
      </c>
      <c r="AH169" s="275">
        <v>2</v>
      </c>
      <c r="AI169" s="275">
        <v>2</v>
      </c>
      <c r="AJ169" s="275">
        <v>2</v>
      </c>
      <c r="AK169" s="275">
        <v>2</v>
      </c>
      <c r="AL169" s="275">
        <v>2</v>
      </c>
      <c r="AM169" s="275">
        <v>1</v>
      </c>
      <c r="AN169" s="277">
        <f>SUM('tabulasi lengkap'!$W169:$AM169)</f>
        <v>33</v>
      </c>
      <c r="AO169" s="275">
        <v>2</v>
      </c>
      <c r="AP169" s="275">
        <v>2</v>
      </c>
      <c r="AQ169" s="275">
        <v>4</v>
      </c>
      <c r="AR169" s="275">
        <v>2</v>
      </c>
      <c r="AS169" s="275">
        <v>1</v>
      </c>
      <c r="AT169" s="275">
        <v>3</v>
      </c>
      <c r="AU169" s="275">
        <v>3</v>
      </c>
      <c r="AV169" s="275">
        <v>2</v>
      </c>
      <c r="AW169" s="275">
        <v>2</v>
      </c>
      <c r="AX169" s="276">
        <v>2</v>
      </c>
      <c r="AY169" s="276">
        <v>1</v>
      </c>
      <c r="AZ169" s="276">
        <v>2</v>
      </c>
      <c r="BA169" s="276">
        <v>1</v>
      </c>
      <c r="BB169" s="276">
        <v>1</v>
      </c>
      <c r="BC169" s="275">
        <v>4</v>
      </c>
      <c r="BD169" s="275">
        <v>2</v>
      </c>
      <c r="BE169" s="276">
        <v>2</v>
      </c>
      <c r="BF169" s="276">
        <v>1</v>
      </c>
      <c r="BG169" s="278">
        <f>SUM('tabulasi lengkap'!$AO169:$BF169)</f>
        <v>37</v>
      </c>
    </row>
    <row r="170" spans="1:59" ht="22.5" customHeight="1" x14ac:dyDescent="0.2">
      <c r="A170" s="273">
        <v>46000.842372685183</v>
      </c>
      <c r="B170" s="274" t="s">
        <v>8</v>
      </c>
      <c r="C170" s="274" t="s">
        <v>734</v>
      </c>
      <c r="D170" s="274" t="s">
        <v>24</v>
      </c>
      <c r="E170" s="274" t="s">
        <v>624</v>
      </c>
      <c r="F170" s="274" t="s">
        <v>165</v>
      </c>
      <c r="G170" s="274" t="s">
        <v>21</v>
      </c>
      <c r="H170" s="275">
        <v>2</v>
      </c>
      <c r="I170" s="275">
        <v>2</v>
      </c>
      <c r="J170" s="275">
        <v>2</v>
      </c>
      <c r="K170" s="275">
        <v>2</v>
      </c>
      <c r="L170" s="275">
        <v>2</v>
      </c>
      <c r="M170" s="275">
        <v>2</v>
      </c>
      <c r="N170" s="275">
        <v>2</v>
      </c>
      <c r="O170" s="275">
        <v>2</v>
      </c>
      <c r="P170" s="275">
        <v>3</v>
      </c>
      <c r="Q170" s="275">
        <v>2</v>
      </c>
      <c r="R170" s="275">
        <v>2</v>
      </c>
      <c r="S170" s="275">
        <v>2</v>
      </c>
      <c r="T170" s="275">
        <v>2</v>
      </c>
      <c r="U170" s="276">
        <v>2</v>
      </c>
      <c r="V170" s="277">
        <f>SUM('tabulasi lengkap'!$H170:$U170)</f>
        <v>29</v>
      </c>
      <c r="W170" s="275">
        <v>2</v>
      </c>
      <c r="X170" s="276">
        <v>3</v>
      </c>
      <c r="Y170" s="275">
        <v>4</v>
      </c>
      <c r="Z170" s="276">
        <v>4</v>
      </c>
      <c r="AA170" s="276">
        <v>3</v>
      </c>
      <c r="AB170" s="275">
        <v>3</v>
      </c>
      <c r="AC170" s="276">
        <v>4</v>
      </c>
      <c r="AD170" s="275">
        <v>4</v>
      </c>
      <c r="AE170" s="275">
        <v>4</v>
      </c>
      <c r="AF170" s="275">
        <v>4</v>
      </c>
      <c r="AG170" s="275">
        <v>4</v>
      </c>
      <c r="AH170" s="275">
        <v>3</v>
      </c>
      <c r="AI170" s="275">
        <v>3</v>
      </c>
      <c r="AJ170" s="275">
        <v>4</v>
      </c>
      <c r="AK170" s="275">
        <v>4</v>
      </c>
      <c r="AL170" s="275">
        <v>4</v>
      </c>
      <c r="AM170" s="275">
        <v>3</v>
      </c>
      <c r="AN170" s="277">
        <f>SUM('tabulasi lengkap'!$W170:$AM170)</f>
        <v>60</v>
      </c>
      <c r="AO170" s="275">
        <v>3</v>
      </c>
      <c r="AP170" s="275">
        <v>2</v>
      </c>
      <c r="AQ170" s="275">
        <v>2</v>
      </c>
      <c r="AR170" s="275">
        <v>3</v>
      </c>
      <c r="AS170" s="275">
        <v>2</v>
      </c>
      <c r="AT170" s="275">
        <v>3</v>
      </c>
      <c r="AU170" s="275">
        <v>2</v>
      </c>
      <c r="AV170" s="275">
        <v>3</v>
      </c>
      <c r="AW170" s="275">
        <v>2</v>
      </c>
      <c r="AX170" s="276">
        <v>3</v>
      </c>
      <c r="AY170" s="276">
        <v>2</v>
      </c>
      <c r="AZ170" s="276">
        <v>3</v>
      </c>
      <c r="BA170" s="276">
        <v>4</v>
      </c>
      <c r="BB170" s="276">
        <v>2</v>
      </c>
      <c r="BC170" s="275">
        <v>3</v>
      </c>
      <c r="BD170" s="275">
        <v>4</v>
      </c>
      <c r="BE170" s="276">
        <v>4</v>
      </c>
      <c r="BF170" s="276">
        <v>2</v>
      </c>
      <c r="BG170" s="278">
        <f>SUM('tabulasi lengkap'!$AO170:$BF170)</f>
        <v>49</v>
      </c>
    </row>
    <row r="171" spans="1:59" ht="22.5" customHeight="1" x14ac:dyDescent="0.2">
      <c r="A171" s="273">
        <v>46000.857314814813</v>
      </c>
      <c r="B171" s="274" t="s">
        <v>8</v>
      </c>
      <c r="C171" s="274" t="s">
        <v>735</v>
      </c>
      <c r="D171" s="274" t="s">
        <v>24</v>
      </c>
      <c r="E171" s="274" t="s">
        <v>624</v>
      </c>
      <c r="F171" s="274" t="s">
        <v>70</v>
      </c>
      <c r="G171" s="274" t="s">
        <v>157</v>
      </c>
      <c r="H171" s="275">
        <v>1</v>
      </c>
      <c r="I171" s="275">
        <v>2</v>
      </c>
      <c r="J171" s="275">
        <v>2</v>
      </c>
      <c r="K171" s="275">
        <v>2</v>
      </c>
      <c r="L171" s="275">
        <v>1</v>
      </c>
      <c r="M171" s="275">
        <v>2</v>
      </c>
      <c r="N171" s="275">
        <v>1</v>
      </c>
      <c r="O171" s="275">
        <v>2</v>
      </c>
      <c r="P171" s="275">
        <v>3</v>
      </c>
      <c r="Q171" s="275">
        <v>2</v>
      </c>
      <c r="R171" s="275">
        <v>1</v>
      </c>
      <c r="S171" s="275">
        <v>2</v>
      </c>
      <c r="T171" s="275">
        <v>2</v>
      </c>
      <c r="U171" s="276">
        <v>2</v>
      </c>
      <c r="V171" s="277">
        <f>SUM('tabulasi lengkap'!$H171:$U171)</f>
        <v>25</v>
      </c>
      <c r="W171" s="275">
        <v>3</v>
      </c>
      <c r="X171" s="276">
        <v>2</v>
      </c>
      <c r="Y171" s="275">
        <v>3</v>
      </c>
      <c r="Z171" s="276">
        <v>3</v>
      </c>
      <c r="AA171" s="276">
        <v>3</v>
      </c>
      <c r="AB171" s="275">
        <v>3</v>
      </c>
      <c r="AC171" s="276">
        <v>2</v>
      </c>
      <c r="AD171" s="275">
        <v>3</v>
      </c>
      <c r="AE171" s="275">
        <v>2</v>
      </c>
      <c r="AF171" s="275">
        <v>2</v>
      </c>
      <c r="AG171" s="275">
        <v>3</v>
      </c>
      <c r="AH171" s="275">
        <v>3</v>
      </c>
      <c r="AI171" s="275">
        <v>2</v>
      </c>
      <c r="AJ171" s="275">
        <v>2</v>
      </c>
      <c r="AK171" s="275">
        <v>3</v>
      </c>
      <c r="AL171" s="275">
        <v>1</v>
      </c>
      <c r="AM171" s="275">
        <v>2</v>
      </c>
      <c r="AN171" s="277">
        <f>SUM('tabulasi lengkap'!$W171:$AM171)</f>
        <v>42</v>
      </c>
      <c r="AO171" s="275">
        <v>4</v>
      </c>
      <c r="AP171" s="275">
        <v>4</v>
      </c>
      <c r="AQ171" s="275">
        <v>1</v>
      </c>
      <c r="AR171" s="275">
        <v>4</v>
      </c>
      <c r="AS171" s="275">
        <v>4</v>
      </c>
      <c r="AT171" s="275">
        <v>1</v>
      </c>
      <c r="AU171" s="275">
        <v>3</v>
      </c>
      <c r="AV171" s="275">
        <v>4</v>
      </c>
      <c r="AW171" s="275">
        <v>4</v>
      </c>
      <c r="AX171" s="276">
        <v>2</v>
      </c>
      <c r="AY171" s="276">
        <v>3</v>
      </c>
      <c r="AZ171" s="276">
        <v>4</v>
      </c>
      <c r="BA171" s="276">
        <v>4</v>
      </c>
      <c r="BB171" s="276">
        <v>3</v>
      </c>
      <c r="BC171" s="275">
        <v>2</v>
      </c>
      <c r="BD171" s="275">
        <v>4</v>
      </c>
      <c r="BE171" s="276">
        <v>4</v>
      </c>
      <c r="BF171" s="276">
        <v>3</v>
      </c>
      <c r="BG171" s="278">
        <f>SUM('tabulasi lengkap'!$AO171:$BF171)</f>
        <v>58</v>
      </c>
    </row>
    <row r="172" spans="1:59" ht="22.5" customHeight="1" x14ac:dyDescent="0.2">
      <c r="A172" s="273">
        <v>46000.857824074075</v>
      </c>
      <c r="B172" s="274" t="s">
        <v>8</v>
      </c>
      <c r="C172" s="274" t="s">
        <v>736</v>
      </c>
      <c r="D172" s="274" t="s">
        <v>24</v>
      </c>
      <c r="E172" s="274" t="s">
        <v>624</v>
      </c>
      <c r="F172" s="274" t="s">
        <v>17</v>
      </c>
      <c r="G172" s="274" t="s">
        <v>13</v>
      </c>
      <c r="H172" s="275">
        <v>1</v>
      </c>
      <c r="I172" s="275">
        <v>2</v>
      </c>
      <c r="J172" s="275">
        <v>2</v>
      </c>
      <c r="K172" s="275">
        <v>2</v>
      </c>
      <c r="L172" s="275">
        <v>1</v>
      </c>
      <c r="M172" s="275">
        <v>2</v>
      </c>
      <c r="N172" s="275">
        <v>1</v>
      </c>
      <c r="O172" s="275">
        <v>2</v>
      </c>
      <c r="P172" s="275">
        <v>3</v>
      </c>
      <c r="Q172" s="275">
        <v>2</v>
      </c>
      <c r="R172" s="275">
        <v>1</v>
      </c>
      <c r="S172" s="275">
        <v>2</v>
      </c>
      <c r="T172" s="275">
        <v>1</v>
      </c>
      <c r="U172" s="276">
        <v>1</v>
      </c>
      <c r="V172" s="277">
        <f>SUM('tabulasi lengkap'!$H172:$U172)</f>
        <v>23</v>
      </c>
      <c r="W172" s="275">
        <v>4</v>
      </c>
      <c r="X172" s="276">
        <v>4</v>
      </c>
      <c r="Y172" s="275">
        <v>4</v>
      </c>
      <c r="Z172" s="276">
        <v>4</v>
      </c>
      <c r="AA172" s="276">
        <v>3</v>
      </c>
      <c r="AB172" s="275">
        <v>3</v>
      </c>
      <c r="AC172" s="276">
        <v>4</v>
      </c>
      <c r="AD172" s="275">
        <v>4</v>
      </c>
      <c r="AE172" s="275">
        <v>4</v>
      </c>
      <c r="AF172" s="275">
        <v>4</v>
      </c>
      <c r="AG172" s="275">
        <v>4</v>
      </c>
      <c r="AH172" s="275">
        <v>4</v>
      </c>
      <c r="AI172" s="275">
        <v>4</v>
      </c>
      <c r="AJ172" s="275">
        <v>4</v>
      </c>
      <c r="AK172" s="275">
        <v>3</v>
      </c>
      <c r="AL172" s="275">
        <v>4</v>
      </c>
      <c r="AM172" s="275">
        <v>3</v>
      </c>
      <c r="AN172" s="277">
        <f>SUM('tabulasi lengkap'!$W172:$AM172)</f>
        <v>64</v>
      </c>
      <c r="AO172" s="275">
        <v>4</v>
      </c>
      <c r="AP172" s="275">
        <v>3</v>
      </c>
      <c r="AQ172" s="275">
        <v>1</v>
      </c>
      <c r="AR172" s="275">
        <v>2</v>
      </c>
      <c r="AS172" s="275">
        <v>4</v>
      </c>
      <c r="AT172" s="275">
        <v>1</v>
      </c>
      <c r="AU172" s="275">
        <v>2</v>
      </c>
      <c r="AV172" s="275">
        <v>2</v>
      </c>
      <c r="AW172" s="275">
        <v>4</v>
      </c>
      <c r="AX172" s="276">
        <v>3</v>
      </c>
      <c r="AY172" s="276">
        <v>4</v>
      </c>
      <c r="AZ172" s="276">
        <v>4</v>
      </c>
      <c r="BA172" s="276">
        <v>4</v>
      </c>
      <c r="BB172" s="276">
        <v>2</v>
      </c>
      <c r="BC172" s="275">
        <v>1</v>
      </c>
      <c r="BD172" s="275">
        <v>3</v>
      </c>
      <c r="BE172" s="276">
        <v>2</v>
      </c>
      <c r="BF172" s="276">
        <v>4</v>
      </c>
      <c r="BG172" s="278">
        <f>SUM('tabulasi lengkap'!$AO172:$BF172)</f>
        <v>50</v>
      </c>
    </row>
    <row r="173" spans="1:59" ht="22.5" customHeight="1" x14ac:dyDescent="0.2">
      <c r="A173" s="273">
        <v>46000.861250000002</v>
      </c>
      <c r="B173" s="274" t="s">
        <v>8</v>
      </c>
      <c r="C173" s="274" t="s">
        <v>737</v>
      </c>
      <c r="D173" s="274" t="s">
        <v>10</v>
      </c>
      <c r="E173" s="274" t="s">
        <v>60</v>
      </c>
      <c r="F173" s="274" t="s">
        <v>61</v>
      </c>
      <c r="G173" s="274" t="s">
        <v>26</v>
      </c>
      <c r="H173" s="275">
        <v>1</v>
      </c>
      <c r="I173" s="275">
        <v>1</v>
      </c>
      <c r="J173" s="275">
        <v>2</v>
      </c>
      <c r="K173" s="275">
        <v>2</v>
      </c>
      <c r="L173" s="275">
        <v>1</v>
      </c>
      <c r="M173" s="275">
        <v>2</v>
      </c>
      <c r="N173" s="275">
        <v>1</v>
      </c>
      <c r="O173" s="275">
        <v>2</v>
      </c>
      <c r="P173" s="275">
        <v>4</v>
      </c>
      <c r="Q173" s="275">
        <v>2</v>
      </c>
      <c r="R173" s="275">
        <v>1</v>
      </c>
      <c r="S173" s="275">
        <v>2</v>
      </c>
      <c r="T173" s="275">
        <v>1</v>
      </c>
      <c r="U173" s="276">
        <v>1</v>
      </c>
      <c r="V173" s="277">
        <f>SUM('tabulasi lengkap'!$H173:$U173)</f>
        <v>23</v>
      </c>
      <c r="W173" s="275">
        <v>4</v>
      </c>
      <c r="X173" s="276">
        <v>4</v>
      </c>
      <c r="Y173" s="275">
        <v>4</v>
      </c>
      <c r="Z173" s="276">
        <v>4</v>
      </c>
      <c r="AA173" s="276">
        <v>3</v>
      </c>
      <c r="AB173" s="275">
        <v>3</v>
      </c>
      <c r="AC173" s="276">
        <v>4</v>
      </c>
      <c r="AD173" s="275">
        <v>4</v>
      </c>
      <c r="AE173" s="275">
        <v>4</v>
      </c>
      <c r="AF173" s="275">
        <v>4</v>
      </c>
      <c r="AG173" s="275">
        <v>4</v>
      </c>
      <c r="AH173" s="275">
        <v>3</v>
      </c>
      <c r="AI173" s="275">
        <v>4</v>
      </c>
      <c r="AJ173" s="275">
        <v>4</v>
      </c>
      <c r="AK173" s="275">
        <v>2</v>
      </c>
      <c r="AL173" s="275">
        <v>4</v>
      </c>
      <c r="AM173" s="275">
        <v>4</v>
      </c>
      <c r="AN173" s="277">
        <f>SUM('tabulasi lengkap'!$W173:$AM173)</f>
        <v>63</v>
      </c>
      <c r="AO173" s="275">
        <v>3</v>
      </c>
      <c r="AP173" s="275">
        <v>4</v>
      </c>
      <c r="AQ173" s="275">
        <v>3</v>
      </c>
      <c r="AR173" s="275">
        <v>4</v>
      </c>
      <c r="AS173" s="275">
        <v>2</v>
      </c>
      <c r="AT173" s="275">
        <v>2</v>
      </c>
      <c r="AU173" s="275">
        <v>2</v>
      </c>
      <c r="AV173" s="275">
        <v>3</v>
      </c>
      <c r="AW173" s="275">
        <v>4</v>
      </c>
      <c r="AX173" s="276">
        <v>2</v>
      </c>
      <c r="AY173" s="276">
        <v>4</v>
      </c>
      <c r="AZ173" s="276">
        <v>4</v>
      </c>
      <c r="BA173" s="276">
        <v>4</v>
      </c>
      <c r="BB173" s="276">
        <v>4</v>
      </c>
      <c r="BC173" s="275">
        <v>3</v>
      </c>
      <c r="BD173" s="275">
        <v>3</v>
      </c>
      <c r="BE173" s="276">
        <v>4</v>
      </c>
      <c r="BF173" s="276">
        <v>2</v>
      </c>
      <c r="BG173" s="278">
        <f>SUM('tabulasi lengkap'!$AO173:$BF173)</f>
        <v>57</v>
      </c>
    </row>
    <row r="174" spans="1:59" ht="22.5" customHeight="1" x14ac:dyDescent="0.2">
      <c r="A174" s="273">
        <v>46000.862812500003</v>
      </c>
      <c r="B174" s="274" t="s">
        <v>8</v>
      </c>
      <c r="C174" s="274" t="s">
        <v>738</v>
      </c>
      <c r="D174" s="274" t="s">
        <v>10</v>
      </c>
      <c r="E174" s="274" t="s">
        <v>628</v>
      </c>
      <c r="F174" s="274" t="s">
        <v>64</v>
      </c>
      <c r="G174" s="274" t="s">
        <v>13</v>
      </c>
      <c r="H174" s="275">
        <v>1</v>
      </c>
      <c r="I174" s="275">
        <v>1</v>
      </c>
      <c r="J174" s="275">
        <v>2</v>
      </c>
      <c r="K174" s="275">
        <v>2</v>
      </c>
      <c r="L174" s="275">
        <v>1</v>
      </c>
      <c r="M174" s="275">
        <v>1</v>
      </c>
      <c r="N174" s="275">
        <v>1</v>
      </c>
      <c r="O174" s="275">
        <v>2</v>
      </c>
      <c r="P174" s="275">
        <v>3</v>
      </c>
      <c r="Q174" s="275">
        <v>2</v>
      </c>
      <c r="R174" s="275">
        <v>1</v>
      </c>
      <c r="S174" s="275">
        <v>2</v>
      </c>
      <c r="T174" s="275">
        <v>1</v>
      </c>
      <c r="U174" s="276">
        <v>1</v>
      </c>
      <c r="V174" s="277">
        <f>SUM('tabulasi lengkap'!$H174:$U174)</f>
        <v>21</v>
      </c>
      <c r="W174" s="275">
        <v>4</v>
      </c>
      <c r="X174" s="276">
        <v>3</v>
      </c>
      <c r="Y174" s="275">
        <v>4</v>
      </c>
      <c r="Z174" s="276">
        <v>3</v>
      </c>
      <c r="AA174" s="276">
        <v>4</v>
      </c>
      <c r="AB174" s="275">
        <v>2</v>
      </c>
      <c r="AC174" s="276">
        <v>4</v>
      </c>
      <c r="AD174" s="275">
        <v>4</v>
      </c>
      <c r="AE174" s="275">
        <v>4</v>
      </c>
      <c r="AF174" s="275">
        <v>4</v>
      </c>
      <c r="AG174" s="275">
        <v>4</v>
      </c>
      <c r="AH174" s="275">
        <v>4</v>
      </c>
      <c r="AI174" s="275">
        <v>4</v>
      </c>
      <c r="AJ174" s="275">
        <v>3</v>
      </c>
      <c r="AK174" s="275">
        <v>4</v>
      </c>
      <c r="AL174" s="275">
        <v>4</v>
      </c>
      <c r="AM174" s="275">
        <v>3</v>
      </c>
      <c r="AN174" s="277">
        <f>SUM('tabulasi lengkap'!$W174:$AM174)</f>
        <v>62</v>
      </c>
      <c r="AO174" s="275">
        <v>4</v>
      </c>
      <c r="AP174" s="275">
        <v>4</v>
      </c>
      <c r="AQ174" s="275">
        <v>1</v>
      </c>
      <c r="AR174" s="275">
        <v>4</v>
      </c>
      <c r="AS174" s="275">
        <v>4</v>
      </c>
      <c r="AT174" s="275">
        <v>2</v>
      </c>
      <c r="AU174" s="275">
        <v>2</v>
      </c>
      <c r="AV174" s="275">
        <v>4</v>
      </c>
      <c r="AW174" s="275">
        <v>4</v>
      </c>
      <c r="AX174" s="276">
        <v>4</v>
      </c>
      <c r="AY174" s="276">
        <v>2</v>
      </c>
      <c r="AZ174" s="276">
        <v>4</v>
      </c>
      <c r="BA174" s="276">
        <v>4</v>
      </c>
      <c r="BB174" s="276">
        <v>4</v>
      </c>
      <c r="BC174" s="275">
        <v>2</v>
      </c>
      <c r="BD174" s="275">
        <v>3</v>
      </c>
      <c r="BE174" s="276">
        <v>2</v>
      </c>
      <c r="BF174" s="276">
        <v>3</v>
      </c>
      <c r="BG174" s="278">
        <f>SUM('tabulasi lengkap'!$AO174:$BF174)</f>
        <v>57</v>
      </c>
    </row>
    <row r="175" spans="1:59" ht="22.5" customHeight="1" x14ac:dyDescent="0.2">
      <c r="A175" s="273">
        <v>46000.86996527778</v>
      </c>
      <c r="B175" s="274" t="s">
        <v>8</v>
      </c>
      <c r="C175" s="274" t="s">
        <v>739</v>
      </c>
      <c r="D175" s="274" t="s">
        <v>24</v>
      </c>
      <c r="E175" s="274" t="s">
        <v>103</v>
      </c>
      <c r="F175" s="274" t="s">
        <v>17</v>
      </c>
      <c r="G175" s="274" t="s">
        <v>21</v>
      </c>
      <c r="H175" s="275">
        <v>2</v>
      </c>
      <c r="I175" s="275">
        <v>2</v>
      </c>
      <c r="J175" s="275">
        <v>2</v>
      </c>
      <c r="K175" s="275">
        <v>2</v>
      </c>
      <c r="L175" s="275">
        <v>1</v>
      </c>
      <c r="M175" s="275">
        <v>2</v>
      </c>
      <c r="N175" s="275">
        <v>2</v>
      </c>
      <c r="O175" s="275">
        <v>2</v>
      </c>
      <c r="P175" s="275">
        <v>3</v>
      </c>
      <c r="Q175" s="275">
        <v>2</v>
      </c>
      <c r="R175" s="275">
        <v>1</v>
      </c>
      <c r="S175" s="275">
        <v>2</v>
      </c>
      <c r="T175" s="275">
        <v>2</v>
      </c>
      <c r="U175" s="276">
        <v>2</v>
      </c>
      <c r="V175" s="277">
        <f>SUM('tabulasi lengkap'!$H175:$U175)</f>
        <v>27</v>
      </c>
      <c r="W175" s="275">
        <v>2</v>
      </c>
      <c r="X175" s="276">
        <v>3</v>
      </c>
      <c r="Y175" s="275">
        <v>3</v>
      </c>
      <c r="Z175" s="276">
        <v>3</v>
      </c>
      <c r="AA175" s="276">
        <v>3</v>
      </c>
      <c r="AB175" s="275">
        <v>3</v>
      </c>
      <c r="AC175" s="276">
        <v>2</v>
      </c>
      <c r="AD175" s="275">
        <v>3</v>
      </c>
      <c r="AE175" s="275">
        <v>3</v>
      </c>
      <c r="AF175" s="275">
        <v>3</v>
      </c>
      <c r="AG175" s="275">
        <v>2</v>
      </c>
      <c r="AH175" s="275">
        <v>2</v>
      </c>
      <c r="AI175" s="275">
        <v>3</v>
      </c>
      <c r="AJ175" s="275">
        <v>2</v>
      </c>
      <c r="AK175" s="275">
        <v>3</v>
      </c>
      <c r="AL175" s="275">
        <v>2</v>
      </c>
      <c r="AM175" s="275">
        <v>3</v>
      </c>
      <c r="AN175" s="277">
        <f>SUM('tabulasi lengkap'!$W175:$AM175)</f>
        <v>45</v>
      </c>
      <c r="AO175" s="275">
        <v>4</v>
      </c>
      <c r="AP175" s="275">
        <v>4</v>
      </c>
      <c r="AQ175" s="275">
        <v>2</v>
      </c>
      <c r="AR175" s="275">
        <v>4</v>
      </c>
      <c r="AS175" s="275">
        <v>4</v>
      </c>
      <c r="AT175" s="275">
        <v>1</v>
      </c>
      <c r="AU175" s="275">
        <v>1</v>
      </c>
      <c r="AV175" s="275">
        <v>4</v>
      </c>
      <c r="AW175" s="275">
        <v>4</v>
      </c>
      <c r="AX175" s="276">
        <v>4</v>
      </c>
      <c r="AY175" s="276">
        <v>4</v>
      </c>
      <c r="AZ175" s="276">
        <v>4</v>
      </c>
      <c r="BA175" s="276">
        <v>4</v>
      </c>
      <c r="BB175" s="276">
        <v>3</v>
      </c>
      <c r="BC175" s="275">
        <v>1</v>
      </c>
      <c r="BD175" s="275">
        <v>4</v>
      </c>
      <c r="BE175" s="276">
        <v>4</v>
      </c>
      <c r="BF175" s="276">
        <v>4</v>
      </c>
      <c r="BG175" s="278">
        <f>SUM('tabulasi lengkap'!$AO175:$BF175)</f>
        <v>60</v>
      </c>
    </row>
    <row r="176" spans="1:59" ht="22.5" customHeight="1" x14ac:dyDescent="0.2">
      <c r="A176" s="273">
        <v>46000.871365740742</v>
      </c>
      <c r="B176" s="274" t="s">
        <v>8</v>
      </c>
      <c r="C176" s="274" t="s">
        <v>740</v>
      </c>
      <c r="D176" s="274" t="s">
        <v>10</v>
      </c>
      <c r="E176" s="274" t="s">
        <v>11</v>
      </c>
      <c r="F176" s="274" t="s">
        <v>12</v>
      </c>
      <c r="G176" s="274" t="s">
        <v>21</v>
      </c>
      <c r="H176" s="275">
        <v>2</v>
      </c>
      <c r="I176" s="275">
        <v>2</v>
      </c>
      <c r="J176" s="275">
        <v>3</v>
      </c>
      <c r="K176" s="275">
        <v>3</v>
      </c>
      <c r="L176" s="275">
        <v>2</v>
      </c>
      <c r="M176" s="275">
        <v>2</v>
      </c>
      <c r="N176" s="275">
        <v>2</v>
      </c>
      <c r="O176" s="275">
        <v>2</v>
      </c>
      <c r="P176" s="275">
        <v>2</v>
      </c>
      <c r="Q176" s="275">
        <v>2</v>
      </c>
      <c r="R176" s="275">
        <v>2</v>
      </c>
      <c r="S176" s="275">
        <v>2</v>
      </c>
      <c r="T176" s="275">
        <v>2</v>
      </c>
      <c r="U176" s="276">
        <v>2</v>
      </c>
      <c r="V176" s="277">
        <f>SUM('tabulasi lengkap'!$H176:$U176)</f>
        <v>30</v>
      </c>
      <c r="W176" s="275">
        <v>4</v>
      </c>
      <c r="X176" s="276">
        <v>4</v>
      </c>
      <c r="Y176" s="275">
        <v>4</v>
      </c>
      <c r="Z176" s="276">
        <v>3</v>
      </c>
      <c r="AA176" s="276">
        <v>3</v>
      </c>
      <c r="AB176" s="275">
        <v>4</v>
      </c>
      <c r="AC176" s="276">
        <v>3</v>
      </c>
      <c r="AD176" s="275">
        <v>3</v>
      </c>
      <c r="AE176" s="275">
        <v>4</v>
      </c>
      <c r="AF176" s="275">
        <v>4</v>
      </c>
      <c r="AG176" s="275">
        <v>4</v>
      </c>
      <c r="AH176" s="275">
        <v>4</v>
      </c>
      <c r="AI176" s="275">
        <v>4</v>
      </c>
      <c r="AJ176" s="275">
        <v>3</v>
      </c>
      <c r="AK176" s="275">
        <v>4</v>
      </c>
      <c r="AL176" s="275">
        <v>3</v>
      </c>
      <c r="AM176" s="275">
        <v>3</v>
      </c>
      <c r="AN176" s="277">
        <f>SUM('tabulasi lengkap'!$W176:$AM176)</f>
        <v>61</v>
      </c>
      <c r="AO176" s="275">
        <v>3</v>
      </c>
      <c r="AP176" s="275">
        <v>3</v>
      </c>
      <c r="AQ176" s="275">
        <v>2</v>
      </c>
      <c r="AR176" s="275">
        <v>2</v>
      </c>
      <c r="AS176" s="275">
        <v>3</v>
      </c>
      <c r="AT176" s="275">
        <v>1</v>
      </c>
      <c r="AU176" s="275">
        <v>2</v>
      </c>
      <c r="AV176" s="275">
        <v>3</v>
      </c>
      <c r="AW176" s="275">
        <v>2</v>
      </c>
      <c r="AX176" s="276">
        <v>3</v>
      </c>
      <c r="AY176" s="276">
        <v>3</v>
      </c>
      <c r="AZ176" s="276">
        <v>2</v>
      </c>
      <c r="BA176" s="276">
        <v>3</v>
      </c>
      <c r="BB176" s="276">
        <v>3</v>
      </c>
      <c r="BC176" s="275">
        <v>2</v>
      </c>
      <c r="BD176" s="275">
        <v>2</v>
      </c>
      <c r="BE176" s="276">
        <v>3</v>
      </c>
      <c r="BF176" s="276">
        <v>3</v>
      </c>
      <c r="BG176" s="278">
        <f>SUM('tabulasi lengkap'!$AO176:$BF176)</f>
        <v>45</v>
      </c>
    </row>
    <row r="177" spans="1:59" ht="22.5" customHeight="1" x14ac:dyDescent="0.2">
      <c r="A177" s="273">
        <v>46000.887858796297</v>
      </c>
      <c r="B177" s="274" t="s">
        <v>8</v>
      </c>
      <c r="C177" s="274" t="s">
        <v>741</v>
      </c>
      <c r="D177" s="274" t="s">
        <v>10</v>
      </c>
      <c r="E177" s="274" t="s">
        <v>624</v>
      </c>
      <c r="F177" s="274" t="s">
        <v>70</v>
      </c>
      <c r="G177" s="274" t="s">
        <v>21</v>
      </c>
      <c r="H177" s="275">
        <v>3</v>
      </c>
      <c r="I177" s="275">
        <v>3</v>
      </c>
      <c r="J177" s="275">
        <v>3</v>
      </c>
      <c r="K177" s="275">
        <v>3</v>
      </c>
      <c r="L177" s="275">
        <v>2</v>
      </c>
      <c r="M177" s="275">
        <v>3</v>
      </c>
      <c r="N177" s="275">
        <v>2</v>
      </c>
      <c r="O177" s="275">
        <v>3</v>
      </c>
      <c r="P177" s="275">
        <v>2</v>
      </c>
      <c r="Q177" s="275">
        <v>3</v>
      </c>
      <c r="R177" s="275">
        <v>2</v>
      </c>
      <c r="S177" s="275">
        <v>3</v>
      </c>
      <c r="T177" s="275">
        <v>2</v>
      </c>
      <c r="U177" s="276">
        <v>3</v>
      </c>
      <c r="V177" s="277">
        <f>SUM('tabulasi lengkap'!$H177:$U177)</f>
        <v>37</v>
      </c>
      <c r="W177" s="275">
        <v>2</v>
      </c>
      <c r="X177" s="276">
        <v>2</v>
      </c>
      <c r="Y177" s="275">
        <v>2</v>
      </c>
      <c r="Z177" s="276">
        <v>2</v>
      </c>
      <c r="AA177" s="276">
        <v>2</v>
      </c>
      <c r="AB177" s="275">
        <v>2</v>
      </c>
      <c r="AC177" s="276">
        <v>1</v>
      </c>
      <c r="AD177" s="275">
        <v>2</v>
      </c>
      <c r="AE177" s="275">
        <v>2</v>
      </c>
      <c r="AF177" s="275">
        <v>2</v>
      </c>
      <c r="AG177" s="275">
        <v>2</v>
      </c>
      <c r="AH177" s="275">
        <v>2</v>
      </c>
      <c r="AI177" s="275">
        <v>2</v>
      </c>
      <c r="AJ177" s="275">
        <v>2</v>
      </c>
      <c r="AK177" s="275">
        <v>2</v>
      </c>
      <c r="AL177" s="275">
        <v>2</v>
      </c>
      <c r="AM177" s="275">
        <v>2</v>
      </c>
      <c r="AN177" s="277">
        <f>SUM('tabulasi lengkap'!$W177:$AM177)</f>
        <v>33</v>
      </c>
      <c r="AO177" s="275">
        <v>2</v>
      </c>
      <c r="AP177" s="275">
        <v>3</v>
      </c>
      <c r="AQ177" s="275">
        <v>3</v>
      </c>
      <c r="AR177" s="275">
        <v>2</v>
      </c>
      <c r="AS177" s="275">
        <v>1</v>
      </c>
      <c r="AT177" s="275">
        <v>2</v>
      </c>
      <c r="AU177" s="275">
        <v>2</v>
      </c>
      <c r="AV177" s="275">
        <v>3</v>
      </c>
      <c r="AW177" s="275">
        <v>2</v>
      </c>
      <c r="AX177" s="276">
        <v>2</v>
      </c>
      <c r="AY177" s="276">
        <v>2</v>
      </c>
      <c r="AZ177" s="276">
        <v>3</v>
      </c>
      <c r="BA177" s="276">
        <v>2</v>
      </c>
      <c r="BB177" s="276">
        <v>2</v>
      </c>
      <c r="BC177" s="275">
        <v>3</v>
      </c>
      <c r="BD177" s="275">
        <v>1</v>
      </c>
      <c r="BE177" s="276">
        <v>2</v>
      </c>
      <c r="BF177" s="276">
        <v>2</v>
      </c>
      <c r="BG177" s="278">
        <f>SUM('tabulasi lengkap'!$AO177:$BF177)</f>
        <v>39</v>
      </c>
    </row>
    <row r="178" spans="1:59" ht="22.5" customHeight="1" x14ac:dyDescent="0.2">
      <c r="A178" s="273">
        <v>46000.891782407409</v>
      </c>
      <c r="B178" s="274" t="s">
        <v>8</v>
      </c>
      <c r="C178" s="274" t="s">
        <v>742</v>
      </c>
      <c r="D178" s="274" t="s">
        <v>10</v>
      </c>
      <c r="E178" s="274" t="s">
        <v>113</v>
      </c>
      <c r="F178" s="274" t="s">
        <v>73</v>
      </c>
      <c r="G178" s="274" t="s">
        <v>26</v>
      </c>
      <c r="H178" s="275">
        <v>3</v>
      </c>
      <c r="I178" s="275">
        <v>3</v>
      </c>
      <c r="J178" s="275">
        <v>3</v>
      </c>
      <c r="K178" s="275">
        <v>3</v>
      </c>
      <c r="L178" s="275">
        <v>2</v>
      </c>
      <c r="M178" s="275">
        <v>3</v>
      </c>
      <c r="N178" s="275">
        <v>3</v>
      </c>
      <c r="O178" s="275">
        <v>3</v>
      </c>
      <c r="P178" s="275">
        <v>1</v>
      </c>
      <c r="Q178" s="275">
        <v>4</v>
      </c>
      <c r="R178" s="275">
        <v>2</v>
      </c>
      <c r="S178" s="275">
        <v>1</v>
      </c>
      <c r="T178" s="275">
        <v>4</v>
      </c>
      <c r="U178" s="276">
        <v>4</v>
      </c>
      <c r="V178" s="277">
        <f>SUM('tabulasi lengkap'!$H178:$U178)</f>
        <v>39</v>
      </c>
      <c r="W178" s="275">
        <v>2</v>
      </c>
      <c r="X178" s="276">
        <v>3</v>
      </c>
      <c r="Y178" s="275">
        <v>2</v>
      </c>
      <c r="Z178" s="276">
        <v>3</v>
      </c>
      <c r="AA178" s="276">
        <v>2</v>
      </c>
      <c r="AB178" s="275">
        <v>2</v>
      </c>
      <c r="AC178" s="276">
        <v>2</v>
      </c>
      <c r="AD178" s="275">
        <v>2</v>
      </c>
      <c r="AE178" s="275">
        <v>2</v>
      </c>
      <c r="AF178" s="275">
        <v>1</v>
      </c>
      <c r="AG178" s="275">
        <v>2</v>
      </c>
      <c r="AH178" s="275">
        <v>1</v>
      </c>
      <c r="AI178" s="275">
        <v>3</v>
      </c>
      <c r="AJ178" s="275">
        <v>2</v>
      </c>
      <c r="AK178" s="275">
        <v>2</v>
      </c>
      <c r="AL178" s="275">
        <v>1</v>
      </c>
      <c r="AM178" s="275">
        <v>2</v>
      </c>
      <c r="AN178" s="277">
        <f>SUM('tabulasi lengkap'!$W178:$AM178)</f>
        <v>34</v>
      </c>
      <c r="AO178" s="275">
        <v>3</v>
      </c>
      <c r="AP178" s="275">
        <v>3</v>
      </c>
      <c r="AQ178" s="275">
        <v>2</v>
      </c>
      <c r="AR178" s="275">
        <v>2</v>
      </c>
      <c r="AS178" s="275">
        <v>2</v>
      </c>
      <c r="AT178" s="275">
        <v>2</v>
      </c>
      <c r="AU178" s="275">
        <v>2</v>
      </c>
      <c r="AV178" s="275">
        <v>2</v>
      </c>
      <c r="AW178" s="275">
        <v>2</v>
      </c>
      <c r="AX178" s="276">
        <v>3</v>
      </c>
      <c r="AY178" s="276">
        <v>3</v>
      </c>
      <c r="AZ178" s="276">
        <v>2</v>
      </c>
      <c r="BA178" s="276">
        <v>3</v>
      </c>
      <c r="BB178" s="276">
        <v>3</v>
      </c>
      <c r="BC178" s="275">
        <v>3</v>
      </c>
      <c r="BD178" s="275">
        <v>2</v>
      </c>
      <c r="BE178" s="276">
        <v>2</v>
      </c>
      <c r="BF178" s="276">
        <v>2</v>
      </c>
      <c r="BG178" s="278">
        <f>SUM('tabulasi lengkap'!$AO178:$BF178)</f>
        <v>43</v>
      </c>
    </row>
    <row r="179" spans="1:59" ht="22.5" customHeight="1" x14ac:dyDescent="0.2">
      <c r="A179" s="273">
        <v>46000.898148148146</v>
      </c>
      <c r="B179" s="274" t="s">
        <v>8</v>
      </c>
      <c r="C179" s="274" t="s">
        <v>743</v>
      </c>
      <c r="D179" s="274" t="s">
        <v>10</v>
      </c>
      <c r="E179" s="274" t="s">
        <v>113</v>
      </c>
      <c r="F179" s="274" t="s">
        <v>47</v>
      </c>
      <c r="G179" s="274" t="s">
        <v>26</v>
      </c>
      <c r="H179" s="275">
        <v>2</v>
      </c>
      <c r="I179" s="275">
        <v>3</v>
      </c>
      <c r="J179" s="275">
        <v>3</v>
      </c>
      <c r="K179" s="275">
        <v>3</v>
      </c>
      <c r="L179" s="275">
        <v>2</v>
      </c>
      <c r="M179" s="275">
        <v>2</v>
      </c>
      <c r="N179" s="275">
        <v>2</v>
      </c>
      <c r="O179" s="275">
        <v>2</v>
      </c>
      <c r="P179" s="275">
        <v>2</v>
      </c>
      <c r="Q179" s="275">
        <v>3</v>
      </c>
      <c r="R179" s="275">
        <v>2</v>
      </c>
      <c r="S179" s="275">
        <v>3</v>
      </c>
      <c r="T179" s="275">
        <v>2</v>
      </c>
      <c r="U179" s="276">
        <v>2</v>
      </c>
      <c r="V179" s="277">
        <f>SUM('tabulasi lengkap'!$H179:$U179)</f>
        <v>33</v>
      </c>
      <c r="W179" s="275">
        <v>3</v>
      </c>
      <c r="X179" s="276">
        <v>2</v>
      </c>
      <c r="Y179" s="275">
        <v>4</v>
      </c>
      <c r="Z179" s="276">
        <v>3</v>
      </c>
      <c r="AA179" s="276">
        <v>3</v>
      </c>
      <c r="AB179" s="275">
        <v>3</v>
      </c>
      <c r="AC179" s="276">
        <v>2</v>
      </c>
      <c r="AD179" s="275">
        <v>3</v>
      </c>
      <c r="AE179" s="275">
        <v>3</v>
      </c>
      <c r="AF179" s="275">
        <v>3</v>
      </c>
      <c r="AG179" s="275">
        <v>3</v>
      </c>
      <c r="AH179" s="275">
        <v>3</v>
      </c>
      <c r="AI179" s="275">
        <v>3</v>
      </c>
      <c r="AJ179" s="275">
        <v>3</v>
      </c>
      <c r="AK179" s="275">
        <v>2</v>
      </c>
      <c r="AL179" s="275">
        <v>3</v>
      </c>
      <c r="AM179" s="275">
        <v>2</v>
      </c>
      <c r="AN179" s="277">
        <f>SUM('tabulasi lengkap'!$W179:$AM179)</f>
        <v>48</v>
      </c>
      <c r="AO179" s="275">
        <v>2</v>
      </c>
      <c r="AP179" s="275">
        <v>3</v>
      </c>
      <c r="AQ179" s="275">
        <v>3</v>
      </c>
      <c r="AR179" s="275">
        <v>3</v>
      </c>
      <c r="AS179" s="275">
        <v>2</v>
      </c>
      <c r="AT179" s="275">
        <v>2</v>
      </c>
      <c r="AU179" s="275">
        <v>4</v>
      </c>
      <c r="AV179" s="275">
        <v>2</v>
      </c>
      <c r="AW179" s="275">
        <v>2</v>
      </c>
      <c r="AX179" s="276">
        <v>3</v>
      </c>
      <c r="AY179" s="276">
        <v>2</v>
      </c>
      <c r="AZ179" s="276">
        <v>2</v>
      </c>
      <c r="BA179" s="276">
        <v>2</v>
      </c>
      <c r="BB179" s="276">
        <v>1</v>
      </c>
      <c r="BC179" s="275">
        <v>4</v>
      </c>
      <c r="BD179" s="275">
        <v>3</v>
      </c>
      <c r="BE179" s="276">
        <v>1</v>
      </c>
      <c r="BF179" s="276">
        <v>1</v>
      </c>
      <c r="BG179" s="278">
        <f>SUM('tabulasi lengkap'!$AO179:$BF179)</f>
        <v>42</v>
      </c>
    </row>
    <row r="180" spans="1:59" ht="22.5" customHeight="1" x14ac:dyDescent="0.2">
      <c r="A180" s="273">
        <v>46000.902233796296</v>
      </c>
      <c r="B180" s="274" t="s">
        <v>8</v>
      </c>
      <c r="C180" s="274" t="s">
        <v>744</v>
      </c>
      <c r="D180" s="274" t="s">
        <v>10</v>
      </c>
      <c r="E180" s="274" t="s">
        <v>123</v>
      </c>
      <c r="F180" s="274" t="s">
        <v>61</v>
      </c>
      <c r="G180" s="274" t="s">
        <v>13</v>
      </c>
      <c r="H180" s="275">
        <v>2</v>
      </c>
      <c r="I180" s="275">
        <v>2</v>
      </c>
      <c r="J180" s="275">
        <v>3</v>
      </c>
      <c r="K180" s="275">
        <v>3</v>
      </c>
      <c r="L180" s="275">
        <v>2</v>
      </c>
      <c r="M180" s="275">
        <v>2</v>
      </c>
      <c r="N180" s="275">
        <v>2</v>
      </c>
      <c r="O180" s="275">
        <v>2</v>
      </c>
      <c r="P180" s="275">
        <v>2</v>
      </c>
      <c r="Q180" s="275">
        <v>3</v>
      </c>
      <c r="R180" s="275">
        <v>2</v>
      </c>
      <c r="S180" s="275">
        <v>2</v>
      </c>
      <c r="T180" s="275">
        <v>2</v>
      </c>
      <c r="U180" s="276">
        <v>2</v>
      </c>
      <c r="V180" s="277">
        <f>SUM('tabulasi lengkap'!$H180:$U180)</f>
        <v>31</v>
      </c>
      <c r="W180" s="275">
        <v>2</v>
      </c>
      <c r="X180" s="276">
        <v>4</v>
      </c>
      <c r="Y180" s="275">
        <v>3</v>
      </c>
      <c r="Z180" s="276">
        <v>2</v>
      </c>
      <c r="AA180" s="276">
        <v>3</v>
      </c>
      <c r="AB180" s="275">
        <v>4</v>
      </c>
      <c r="AC180" s="276">
        <v>2</v>
      </c>
      <c r="AD180" s="275">
        <v>2</v>
      </c>
      <c r="AE180" s="275">
        <v>3</v>
      </c>
      <c r="AF180" s="275">
        <v>3</v>
      </c>
      <c r="AG180" s="275">
        <v>2</v>
      </c>
      <c r="AH180" s="275">
        <v>4</v>
      </c>
      <c r="AI180" s="275">
        <v>3</v>
      </c>
      <c r="AJ180" s="275">
        <v>2</v>
      </c>
      <c r="AK180" s="275">
        <v>3</v>
      </c>
      <c r="AL180" s="275">
        <v>3</v>
      </c>
      <c r="AM180" s="275">
        <v>4</v>
      </c>
      <c r="AN180" s="277">
        <f>SUM('tabulasi lengkap'!$W180:$AM180)</f>
        <v>49</v>
      </c>
      <c r="AO180" s="275">
        <v>3</v>
      </c>
      <c r="AP180" s="275">
        <v>3</v>
      </c>
      <c r="AQ180" s="275">
        <v>2</v>
      </c>
      <c r="AR180" s="275">
        <v>3</v>
      </c>
      <c r="AS180" s="275">
        <v>2</v>
      </c>
      <c r="AT180" s="275">
        <v>2</v>
      </c>
      <c r="AU180" s="275">
        <v>2</v>
      </c>
      <c r="AV180" s="275">
        <v>3</v>
      </c>
      <c r="AW180" s="275">
        <v>2</v>
      </c>
      <c r="AX180" s="276">
        <v>3</v>
      </c>
      <c r="AY180" s="276">
        <v>3</v>
      </c>
      <c r="AZ180" s="276">
        <v>2</v>
      </c>
      <c r="BA180" s="276">
        <v>3</v>
      </c>
      <c r="BB180" s="276">
        <v>3</v>
      </c>
      <c r="BC180" s="275">
        <v>2</v>
      </c>
      <c r="BD180" s="275">
        <v>3</v>
      </c>
      <c r="BE180" s="276">
        <v>3</v>
      </c>
      <c r="BF180" s="276">
        <v>3</v>
      </c>
      <c r="BG180" s="278">
        <f>SUM('tabulasi lengkap'!$AO180:$BF180)</f>
        <v>47</v>
      </c>
    </row>
    <row r="181" spans="1:59" ht="22.5" customHeight="1" x14ac:dyDescent="0.2">
      <c r="A181" s="273">
        <v>46000.912175925929</v>
      </c>
      <c r="B181" s="274" t="s">
        <v>8</v>
      </c>
      <c r="C181" s="274" t="s">
        <v>745</v>
      </c>
      <c r="D181" s="274" t="s">
        <v>10</v>
      </c>
      <c r="E181" s="274" t="s">
        <v>110</v>
      </c>
      <c r="F181" s="274" t="s">
        <v>90</v>
      </c>
      <c r="G181" s="274" t="s">
        <v>26</v>
      </c>
      <c r="H181" s="275">
        <v>1</v>
      </c>
      <c r="I181" s="275">
        <v>1</v>
      </c>
      <c r="J181" s="275">
        <v>2</v>
      </c>
      <c r="K181" s="275">
        <v>1</v>
      </c>
      <c r="L181" s="275">
        <v>1</v>
      </c>
      <c r="M181" s="275">
        <v>1</v>
      </c>
      <c r="N181" s="275">
        <v>1</v>
      </c>
      <c r="O181" s="275">
        <v>1</v>
      </c>
      <c r="P181" s="275">
        <v>4</v>
      </c>
      <c r="Q181" s="275">
        <v>1</v>
      </c>
      <c r="R181" s="275">
        <v>1</v>
      </c>
      <c r="S181" s="275">
        <v>1</v>
      </c>
      <c r="T181" s="275">
        <v>1</v>
      </c>
      <c r="U181" s="276">
        <v>1</v>
      </c>
      <c r="V181" s="277">
        <f>SUM('tabulasi lengkap'!$H181:$U181)</f>
        <v>18</v>
      </c>
      <c r="W181" s="275">
        <v>4</v>
      </c>
      <c r="X181" s="276">
        <v>4</v>
      </c>
      <c r="Y181" s="275">
        <v>3</v>
      </c>
      <c r="Z181" s="276">
        <v>3</v>
      </c>
      <c r="AA181" s="276">
        <v>4</v>
      </c>
      <c r="AB181" s="275">
        <v>4</v>
      </c>
      <c r="AC181" s="276">
        <v>4</v>
      </c>
      <c r="AD181" s="275">
        <v>4</v>
      </c>
      <c r="AE181" s="275">
        <v>4</v>
      </c>
      <c r="AF181" s="275">
        <v>4</v>
      </c>
      <c r="AG181" s="275">
        <v>4</v>
      </c>
      <c r="AH181" s="275">
        <v>4</v>
      </c>
      <c r="AI181" s="275">
        <v>3</v>
      </c>
      <c r="AJ181" s="275">
        <v>3</v>
      </c>
      <c r="AK181" s="275">
        <v>4</v>
      </c>
      <c r="AL181" s="275">
        <v>4</v>
      </c>
      <c r="AM181" s="275">
        <v>4</v>
      </c>
      <c r="AN181" s="277">
        <f>SUM('tabulasi lengkap'!$W181:$AM181)</f>
        <v>64</v>
      </c>
      <c r="AO181" s="275">
        <v>4</v>
      </c>
      <c r="AP181" s="275">
        <v>2</v>
      </c>
      <c r="AQ181" s="275">
        <v>2</v>
      </c>
      <c r="AR181" s="275">
        <v>4</v>
      </c>
      <c r="AS181" s="275">
        <v>3</v>
      </c>
      <c r="AT181" s="275">
        <v>1</v>
      </c>
      <c r="AU181" s="275">
        <v>1</v>
      </c>
      <c r="AV181" s="275">
        <v>2</v>
      </c>
      <c r="AW181" s="275">
        <v>4</v>
      </c>
      <c r="AX181" s="276">
        <v>4</v>
      </c>
      <c r="AY181" s="276">
        <v>4</v>
      </c>
      <c r="AZ181" s="276">
        <v>3</v>
      </c>
      <c r="BA181" s="276">
        <v>4</v>
      </c>
      <c r="BB181" s="276">
        <v>4</v>
      </c>
      <c r="BC181" s="275">
        <v>2</v>
      </c>
      <c r="BD181" s="275">
        <v>3</v>
      </c>
      <c r="BE181" s="276">
        <v>3</v>
      </c>
      <c r="BF181" s="276">
        <v>3</v>
      </c>
      <c r="BG181" s="278">
        <f>SUM('tabulasi lengkap'!$AO181:$BF181)</f>
        <v>53</v>
      </c>
    </row>
    <row r="182" spans="1:59" ht="15.75" customHeight="1" x14ac:dyDescent="0.2">
      <c r="U182" s="279"/>
      <c r="X182" s="279"/>
      <c r="Z182" s="279"/>
      <c r="AA182" s="279"/>
      <c r="AC182" s="279"/>
      <c r="AX182" s="279"/>
      <c r="AY182" s="279"/>
      <c r="AZ182" s="279"/>
      <c r="BA182" s="279"/>
      <c r="BB182" s="279"/>
      <c r="BE182" s="279"/>
      <c r="BF182" s="279"/>
    </row>
    <row r="183" spans="1:59" ht="15.75" customHeight="1" x14ac:dyDescent="0.2">
      <c r="U183" s="279"/>
      <c r="X183" s="279"/>
      <c r="Z183" s="279"/>
      <c r="AA183" s="279"/>
      <c r="AC183" s="279"/>
      <c r="AX183" s="279"/>
      <c r="AY183" s="279"/>
      <c r="AZ183" s="279"/>
      <c r="BA183" s="279"/>
      <c r="BB183" s="279"/>
      <c r="BE183" s="279"/>
      <c r="BF183" s="279"/>
    </row>
    <row r="184" spans="1:59" ht="15.75" customHeight="1" x14ac:dyDescent="0.2">
      <c r="U184" s="279"/>
      <c r="X184" s="279"/>
      <c r="Z184" s="279"/>
      <c r="AA184" s="279"/>
      <c r="AC184" s="279"/>
      <c r="AX184" s="279"/>
      <c r="AY184" s="279"/>
      <c r="AZ184" s="279"/>
      <c r="BA184" s="279"/>
      <c r="BB184" s="279"/>
      <c r="BE184" s="279"/>
      <c r="BF184" s="279"/>
    </row>
    <row r="185" spans="1:59" ht="15.75" customHeight="1" x14ac:dyDescent="0.2">
      <c r="U185" s="279"/>
      <c r="X185" s="279"/>
      <c r="Z185" s="279"/>
      <c r="AA185" s="279"/>
      <c r="AC185" s="279"/>
      <c r="AX185" s="279"/>
      <c r="AY185" s="279"/>
      <c r="AZ185" s="279"/>
      <c r="BA185" s="279"/>
      <c r="BB185" s="279"/>
      <c r="BE185" s="279"/>
      <c r="BF185" s="279"/>
    </row>
    <row r="186" spans="1:59" ht="15.75" customHeight="1" x14ac:dyDescent="0.2">
      <c r="U186" s="279"/>
      <c r="X186" s="279"/>
      <c r="Z186" s="279"/>
      <c r="AA186" s="279"/>
      <c r="AC186" s="279"/>
      <c r="AX186" s="279"/>
      <c r="AY186" s="279"/>
      <c r="AZ186" s="279"/>
      <c r="BA186" s="279"/>
      <c r="BB186" s="279"/>
      <c r="BE186" s="279"/>
      <c r="BF186" s="279"/>
    </row>
    <row r="187" spans="1:59" ht="15.75" customHeight="1" x14ac:dyDescent="0.2">
      <c r="U187" s="279"/>
      <c r="X187" s="279"/>
      <c r="Z187" s="279"/>
      <c r="AA187" s="279"/>
      <c r="AC187" s="279"/>
      <c r="AX187" s="279"/>
      <c r="AY187" s="279"/>
      <c r="AZ187" s="279"/>
      <c r="BA187" s="279"/>
      <c r="BB187" s="279"/>
      <c r="BE187" s="279"/>
      <c r="BF187" s="279"/>
    </row>
    <row r="188" spans="1:59" ht="15.75" customHeight="1" x14ac:dyDescent="0.2">
      <c r="U188" s="279"/>
      <c r="X188" s="279"/>
      <c r="Z188" s="279"/>
      <c r="AA188" s="279"/>
      <c r="AC188" s="279"/>
      <c r="AX188" s="279"/>
      <c r="AY188" s="279"/>
      <c r="AZ188" s="279"/>
      <c r="BA188" s="279"/>
      <c r="BB188" s="279"/>
      <c r="BE188" s="279"/>
      <c r="BF188" s="279"/>
    </row>
    <row r="189" spans="1:59" ht="15.75" customHeight="1" x14ac:dyDescent="0.2">
      <c r="U189" s="279"/>
      <c r="X189" s="279"/>
      <c r="Z189" s="279"/>
      <c r="AA189" s="279"/>
      <c r="AC189" s="279"/>
      <c r="AX189" s="279"/>
      <c r="AY189" s="279"/>
      <c r="AZ189" s="279"/>
      <c r="BA189" s="279"/>
      <c r="BB189" s="279"/>
      <c r="BE189" s="279"/>
      <c r="BF189" s="279"/>
    </row>
    <row r="190" spans="1:59" ht="15.75" customHeight="1" x14ac:dyDescent="0.2">
      <c r="U190" s="279"/>
      <c r="X190" s="279"/>
      <c r="Z190" s="279"/>
      <c r="AA190" s="279"/>
      <c r="AC190" s="279"/>
      <c r="AX190" s="279"/>
      <c r="AY190" s="279"/>
      <c r="AZ190" s="279"/>
      <c r="BA190" s="279"/>
      <c r="BB190" s="279"/>
      <c r="BE190" s="279"/>
      <c r="BF190" s="279"/>
    </row>
    <row r="191" spans="1:59" ht="15.75" customHeight="1" x14ac:dyDescent="0.2">
      <c r="U191" s="279"/>
      <c r="X191" s="279"/>
      <c r="Z191" s="279"/>
      <c r="AA191" s="279"/>
      <c r="AC191" s="279"/>
      <c r="AX191" s="279"/>
      <c r="AY191" s="279"/>
      <c r="AZ191" s="279"/>
      <c r="BA191" s="279"/>
      <c r="BB191" s="279"/>
      <c r="BE191" s="279"/>
      <c r="BF191" s="279"/>
    </row>
    <row r="192" spans="1:59" ht="15.75" customHeight="1" x14ac:dyDescent="0.2">
      <c r="U192" s="279"/>
      <c r="X192" s="279"/>
      <c r="Z192" s="279"/>
      <c r="AA192" s="279"/>
      <c r="AC192" s="279"/>
      <c r="AX192" s="279"/>
      <c r="AY192" s="279"/>
      <c r="AZ192" s="279"/>
      <c r="BA192" s="279"/>
      <c r="BB192" s="279"/>
      <c r="BE192" s="279"/>
      <c r="BF192" s="279"/>
    </row>
    <row r="193" spans="21:58" ht="15.75" customHeight="1" x14ac:dyDescent="0.2">
      <c r="U193" s="279"/>
      <c r="X193" s="279"/>
      <c r="Z193" s="279"/>
      <c r="AA193" s="279"/>
      <c r="AC193" s="279"/>
      <c r="AX193" s="279"/>
      <c r="AY193" s="279"/>
      <c r="AZ193" s="279"/>
      <c r="BA193" s="279"/>
      <c r="BB193" s="279"/>
      <c r="BE193" s="279"/>
      <c r="BF193" s="279"/>
    </row>
    <row r="194" spans="21:58" ht="15.75" customHeight="1" x14ac:dyDescent="0.2">
      <c r="U194" s="279"/>
      <c r="X194" s="279"/>
      <c r="Z194" s="279"/>
      <c r="AA194" s="279"/>
      <c r="AC194" s="279"/>
      <c r="AX194" s="279"/>
      <c r="AY194" s="279"/>
      <c r="AZ194" s="279"/>
      <c r="BA194" s="279"/>
      <c r="BB194" s="279"/>
      <c r="BE194" s="279"/>
      <c r="BF194" s="279"/>
    </row>
    <row r="195" spans="21:58" ht="15.75" customHeight="1" x14ac:dyDescent="0.2">
      <c r="U195" s="279"/>
      <c r="X195" s="279"/>
      <c r="Z195" s="279"/>
      <c r="AA195" s="279"/>
      <c r="AC195" s="279"/>
      <c r="AX195" s="279"/>
      <c r="AY195" s="279"/>
      <c r="AZ195" s="279"/>
      <c r="BA195" s="279"/>
      <c r="BB195" s="279"/>
      <c r="BE195" s="279"/>
      <c r="BF195" s="279"/>
    </row>
    <row r="196" spans="21:58" ht="15.75" customHeight="1" x14ac:dyDescent="0.2">
      <c r="U196" s="279"/>
      <c r="X196" s="279"/>
      <c r="Z196" s="279"/>
      <c r="AA196" s="279"/>
      <c r="AC196" s="279"/>
      <c r="AX196" s="279"/>
      <c r="AY196" s="279"/>
      <c r="AZ196" s="279"/>
      <c r="BA196" s="279"/>
      <c r="BB196" s="279"/>
      <c r="BE196" s="279"/>
      <c r="BF196" s="279"/>
    </row>
    <row r="197" spans="21:58" ht="15.75" customHeight="1" x14ac:dyDescent="0.2">
      <c r="U197" s="279"/>
      <c r="X197" s="279"/>
      <c r="Z197" s="279"/>
      <c r="AA197" s="279"/>
      <c r="AC197" s="279"/>
      <c r="AX197" s="279"/>
      <c r="AY197" s="279"/>
      <c r="AZ197" s="279"/>
      <c r="BA197" s="279"/>
      <c r="BB197" s="279"/>
      <c r="BE197" s="279"/>
      <c r="BF197" s="279"/>
    </row>
    <row r="198" spans="21:58" ht="15.75" customHeight="1" x14ac:dyDescent="0.2">
      <c r="U198" s="279"/>
      <c r="X198" s="279"/>
      <c r="Z198" s="279"/>
      <c r="AA198" s="279"/>
      <c r="AC198" s="279"/>
      <c r="AX198" s="279"/>
      <c r="AY198" s="279"/>
      <c r="AZ198" s="279"/>
      <c r="BA198" s="279"/>
      <c r="BB198" s="279"/>
      <c r="BE198" s="279"/>
      <c r="BF198" s="279"/>
    </row>
    <row r="199" spans="21:58" ht="15.75" customHeight="1" x14ac:dyDescent="0.2">
      <c r="U199" s="279"/>
      <c r="X199" s="279"/>
      <c r="Z199" s="279"/>
      <c r="AA199" s="279"/>
      <c r="AC199" s="279"/>
      <c r="AX199" s="279"/>
      <c r="AY199" s="279"/>
      <c r="AZ199" s="279"/>
      <c r="BA199" s="279"/>
      <c r="BB199" s="279"/>
      <c r="BE199" s="279"/>
      <c r="BF199" s="279"/>
    </row>
    <row r="200" spans="21:58" ht="15.75" customHeight="1" x14ac:dyDescent="0.2">
      <c r="U200" s="279"/>
      <c r="X200" s="279"/>
      <c r="Z200" s="279"/>
      <c r="AA200" s="279"/>
      <c r="AC200" s="279"/>
      <c r="AX200" s="279"/>
      <c r="AY200" s="279"/>
      <c r="AZ200" s="279"/>
      <c r="BA200" s="279"/>
      <c r="BB200" s="279"/>
      <c r="BE200" s="279"/>
      <c r="BF200" s="279"/>
    </row>
    <row r="201" spans="21:58" ht="15.75" customHeight="1" x14ac:dyDescent="0.2">
      <c r="U201" s="279"/>
      <c r="X201" s="279"/>
      <c r="Z201" s="279"/>
      <c r="AA201" s="279"/>
      <c r="AC201" s="279"/>
      <c r="AX201" s="279"/>
      <c r="AY201" s="279"/>
      <c r="AZ201" s="279"/>
      <c r="BA201" s="279"/>
      <c r="BB201" s="279"/>
      <c r="BE201" s="279"/>
      <c r="BF201" s="279"/>
    </row>
    <row r="202" spans="21:58" ht="15.75" customHeight="1" x14ac:dyDescent="0.2">
      <c r="U202" s="279"/>
      <c r="X202" s="279"/>
      <c r="Z202" s="279"/>
      <c r="AA202" s="279"/>
      <c r="AC202" s="279"/>
      <c r="AX202" s="279"/>
      <c r="AY202" s="279"/>
      <c r="AZ202" s="279"/>
      <c r="BA202" s="279"/>
      <c r="BB202" s="279"/>
      <c r="BE202" s="279"/>
      <c r="BF202" s="279"/>
    </row>
    <row r="203" spans="21:58" ht="15.75" customHeight="1" x14ac:dyDescent="0.2">
      <c r="U203" s="279"/>
      <c r="X203" s="279"/>
      <c r="Z203" s="279"/>
      <c r="AA203" s="279"/>
      <c r="AC203" s="279"/>
      <c r="AX203" s="279"/>
      <c r="AY203" s="279"/>
      <c r="AZ203" s="279"/>
      <c r="BA203" s="279"/>
      <c r="BB203" s="279"/>
      <c r="BE203" s="279"/>
      <c r="BF203" s="279"/>
    </row>
    <row r="204" spans="21:58" ht="15.75" customHeight="1" x14ac:dyDescent="0.2">
      <c r="U204" s="279"/>
      <c r="X204" s="279"/>
      <c r="Z204" s="279"/>
      <c r="AA204" s="279"/>
      <c r="AC204" s="279"/>
      <c r="AX204" s="279"/>
      <c r="AY204" s="279"/>
      <c r="AZ204" s="279"/>
      <c r="BA204" s="279"/>
      <c r="BB204" s="279"/>
      <c r="BE204" s="279"/>
      <c r="BF204" s="279"/>
    </row>
    <row r="205" spans="21:58" ht="15.75" customHeight="1" x14ac:dyDescent="0.2">
      <c r="U205" s="279"/>
      <c r="X205" s="279"/>
      <c r="Z205" s="279"/>
      <c r="AA205" s="279"/>
      <c r="AC205" s="279"/>
      <c r="AX205" s="279"/>
      <c r="AY205" s="279"/>
      <c r="AZ205" s="279"/>
      <c r="BA205" s="279"/>
      <c r="BB205" s="279"/>
      <c r="BE205" s="279"/>
      <c r="BF205" s="279"/>
    </row>
    <row r="206" spans="21:58" ht="15.75" customHeight="1" x14ac:dyDescent="0.2">
      <c r="U206" s="279"/>
      <c r="X206" s="279"/>
      <c r="Z206" s="279"/>
      <c r="AA206" s="279"/>
      <c r="AC206" s="279"/>
      <c r="AX206" s="279"/>
      <c r="AY206" s="279"/>
      <c r="AZ206" s="279"/>
      <c r="BA206" s="279"/>
      <c r="BB206" s="279"/>
      <c r="BE206" s="279"/>
      <c r="BF206" s="279"/>
    </row>
    <row r="207" spans="21:58" ht="15.75" customHeight="1" x14ac:dyDescent="0.2">
      <c r="U207" s="279"/>
      <c r="X207" s="279"/>
      <c r="Z207" s="279"/>
      <c r="AA207" s="279"/>
      <c r="AC207" s="279"/>
      <c r="AX207" s="279"/>
      <c r="AY207" s="279"/>
      <c r="AZ207" s="279"/>
      <c r="BA207" s="279"/>
      <c r="BB207" s="279"/>
      <c r="BE207" s="279"/>
      <c r="BF207" s="279"/>
    </row>
    <row r="208" spans="21:58" ht="15.75" customHeight="1" x14ac:dyDescent="0.2">
      <c r="U208" s="279"/>
      <c r="X208" s="279"/>
      <c r="Z208" s="279"/>
      <c r="AA208" s="279"/>
      <c r="AC208" s="279"/>
      <c r="AX208" s="279"/>
      <c r="AY208" s="279"/>
      <c r="AZ208" s="279"/>
      <c r="BA208" s="279"/>
      <c r="BB208" s="279"/>
      <c r="BE208" s="279"/>
      <c r="BF208" s="279"/>
    </row>
    <row r="209" spans="21:58" ht="15.75" customHeight="1" x14ac:dyDescent="0.2">
      <c r="U209" s="279"/>
      <c r="X209" s="279"/>
      <c r="Z209" s="279"/>
      <c r="AA209" s="279"/>
      <c r="AC209" s="279"/>
      <c r="AX209" s="279"/>
      <c r="AY209" s="279"/>
      <c r="AZ209" s="279"/>
      <c r="BA209" s="279"/>
      <c r="BB209" s="279"/>
      <c r="BE209" s="279"/>
      <c r="BF209" s="279"/>
    </row>
    <row r="210" spans="21:58" ht="15.75" customHeight="1" x14ac:dyDescent="0.2">
      <c r="U210" s="279"/>
      <c r="X210" s="279"/>
      <c r="Z210" s="279"/>
      <c r="AA210" s="279"/>
      <c r="AC210" s="279"/>
      <c r="AX210" s="279"/>
      <c r="AY210" s="279"/>
      <c r="AZ210" s="279"/>
      <c r="BA210" s="279"/>
      <c r="BB210" s="279"/>
      <c r="BE210" s="279"/>
      <c r="BF210" s="279"/>
    </row>
    <row r="211" spans="21:58" ht="15.75" customHeight="1" x14ac:dyDescent="0.2">
      <c r="U211" s="279"/>
      <c r="X211" s="279"/>
      <c r="Z211" s="279"/>
      <c r="AA211" s="279"/>
      <c r="AC211" s="279"/>
      <c r="AX211" s="279"/>
      <c r="AY211" s="279"/>
      <c r="AZ211" s="279"/>
      <c r="BA211" s="279"/>
      <c r="BB211" s="279"/>
      <c r="BE211" s="279"/>
      <c r="BF211" s="279"/>
    </row>
    <row r="212" spans="21:58" ht="15.75" customHeight="1" x14ac:dyDescent="0.2">
      <c r="U212" s="279"/>
      <c r="X212" s="279"/>
      <c r="Z212" s="279"/>
      <c r="AA212" s="279"/>
      <c r="AC212" s="279"/>
      <c r="AX212" s="279"/>
      <c r="AY212" s="279"/>
      <c r="AZ212" s="279"/>
      <c r="BA212" s="279"/>
      <c r="BB212" s="279"/>
      <c r="BE212" s="279"/>
      <c r="BF212" s="279"/>
    </row>
    <row r="213" spans="21:58" ht="15.75" customHeight="1" x14ac:dyDescent="0.2">
      <c r="U213" s="279"/>
      <c r="X213" s="279"/>
      <c r="Z213" s="279"/>
      <c r="AA213" s="279"/>
      <c r="AC213" s="279"/>
      <c r="AX213" s="279"/>
      <c r="AY213" s="279"/>
      <c r="AZ213" s="279"/>
      <c r="BA213" s="279"/>
      <c r="BB213" s="279"/>
      <c r="BE213" s="279"/>
      <c r="BF213" s="279"/>
    </row>
    <row r="214" spans="21:58" ht="15.75" customHeight="1" x14ac:dyDescent="0.2">
      <c r="U214" s="279"/>
      <c r="X214" s="279"/>
      <c r="Z214" s="279"/>
      <c r="AA214" s="279"/>
      <c r="AC214" s="279"/>
      <c r="AX214" s="279"/>
      <c r="AY214" s="279"/>
      <c r="AZ214" s="279"/>
      <c r="BA214" s="279"/>
      <c r="BB214" s="279"/>
      <c r="BE214" s="279"/>
      <c r="BF214" s="279"/>
    </row>
    <row r="215" spans="21:58" ht="15.75" customHeight="1" x14ac:dyDescent="0.2">
      <c r="U215" s="279"/>
      <c r="X215" s="279"/>
      <c r="Z215" s="279"/>
      <c r="AA215" s="279"/>
      <c r="AC215" s="279"/>
      <c r="AX215" s="279"/>
      <c r="AY215" s="279"/>
      <c r="AZ215" s="279"/>
      <c r="BA215" s="279"/>
      <c r="BB215" s="279"/>
      <c r="BE215" s="279"/>
      <c r="BF215" s="279"/>
    </row>
    <row r="216" spans="21:58" ht="15.75" customHeight="1" x14ac:dyDescent="0.2">
      <c r="U216" s="279"/>
      <c r="X216" s="279"/>
      <c r="Z216" s="279"/>
      <c r="AA216" s="279"/>
      <c r="AC216" s="279"/>
      <c r="AX216" s="279"/>
      <c r="AY216" s="279"/>
      <c r="AZ216" s="279"/>
      <c r="BA216" s="279"/>
      <c r="BB216" s="279"/>
      <c r="BE216" s="279"/>
      <c r="BF216" s="279"/>
    </row>
    <row r="217" spans="21:58" ht="15.75" customHeight="1" x14ac:dyDescent="0.2">
      <c r="U217" s="279"/>
      <c r="X217" s="279"/>
      <c r="Z217" s="279"/>
      <c r="AA217" s="279"/>
      <c r="AC217" s="279"/>
      <c r="AX217" s="279"/>
      <c r="AY217" s="279"/>
      <c r="AZ217" s="279"/>
      <c r="BA217" s="279"/>
      <c r="BB217" s="279"/>
      <c r="BE217" s="279"/>
      <c r="BF217" s="279"/>
    </row>
    <row r="218" spans="21:58" ht="15.75" customHeight="1" x14ac:dyDescent="0.2">
      <c r="U218" s="279"/>
      <c r="X218" s="279"/>
      <c r="Z218" s="279"/>
      <c r="AA218" s="279"/>
      <c r="AC218" s="279"/>
      <c r="AX218" s="279"/>
      <c r="AY218" s="279"/>
      <c r="AZ218" s="279"/>
      <c r="BA218" s="279"/>
      <c r="BB218" s="279"/>
      <c r="BE218" s="279"/>
      <c r="BF218" s="279"/>
    </row>
    <row r="219" spans="21:58" ht="15.75" customHeight="1" x14ac:dyDescent="0.2">
      <c r="U219" s="279"/>
      <c r="X219" s="279"/>
      <c r="Z219" s="279"/>
      <c r="AA219" s="279"/>
      <c r="AC219" s="279"/>
      <c r="AX219" s="279"/>
      <c r="AY219" s="279"/>
      <c r="AZ219" s="279"/>
      <c r="BA219" s="279"/>
      <c r="BB219" s="279"/>
      <c r="BE219" s="279"/>
      <c r="BF219" s="279"/>
    </row>
    <row r="220" spans="21:58" ht="15.75" customHeight="1" x14ac:dyDescent="0.2">
      <c r="U220" s="279"/>
      <c r="X220" s="279"/>
      <c r="Z220" s="279"/>
      <c r="AA220" s="279"/>
      <c r="AC220" s="279"/>
      <c r="AX220" s="279"/>
      <c r="AY220" s="279"/>
      <c r="AZ220" s="279"/>
      <c r="BA220" s="279"/>
      <c r="BB220" s="279"/>
      <c r="BE220" s="279"/>
      <c r="BF220" s="279"/>
    </row>
    <row r="221" spans="21:58" ht="15.75" customHeight="1" x14ac:dyDescent="0.2">
      <c r="U221" s="279"/>
      <c r="X221" s="279"/>
      <c r="Z221" s="279"/>
      <c r="AA221" s="279"/>
      <c r="AC221" s="279"/>
      <c r="AX221" s="279"/>
      <c r="AY221" s="279"/>
      <c r="AZ221" s="279"/>
      <c r="BA221" s="279"/>
      <c r="BB221" s="279"/>
      <c r="BE221" s="279"/>
      <c r="BF221" s="279"/>
    </row>
    <row r="222" spans="21:58" ht="15.75" customHeight="1" x14ac:dyDescent="0.2">
      <c r="U222" s="279"/>
      <c r="X222" s="279"/>
      <c r="Z222" s="279"/>
      <c r="AA222" s="279"/>
      <c r="AC222" s="279"/>
      <c r="AX222" s="279"/>
      <c r="AY222" s="279"/>
      <c r="AZ222" s="279"/>
      <c r="BA222" s="279"/>
      <c r="BB222" s="279"/>
      <c r="BE222" s="279"/>
      <c r="BF222" s="279"/>
    </row>
    <row r="223" spans="21:58" ht="15.75" customHeight="1" x14ac:dyDescent="0.2">
      <c r="U223" s="279"/>
      <c r="X223" s="279"/>
      <c r="Z223" s="279"/>
      <c r="AA223" s="279"/>
      <c r="AC223" s="279"/>
      <c r="AX223" s="279"/>
      <c r="AY223" s="279"/>
      <c r="AZ223" s="279"/>
      <c r="BA223" s="279"/>
      <c r="BB223" s="279"/>
      <c r="BE223" s="279"/>
      <c r="BF223" s="279"/>
    </row>
    <row r="224" spans="21:58" ht="15.75" customHeight="1" x14ac:dyDescent="0.2">
      <c r="U224" s="279"/>
      <c r="X224" s="279"/>
      <c r="Z224" s="279"/>
      <c r="AA224" s="279"/>
      <c r="AC224" s="279"/>
      <c r="AX224" s="279"/>
      <c r="AY224" s="279"/>
      <c r="AZ224" s="279"/>
      <c r="BA224" s="279"/>
      <c r="BB224" s="279"/>
      <c r="BE224" s="279"/>
      <c r="BF224" s="279"/>
    </row>
    <row r="225" spans="21:58" ht="15.75" customHeight="1" x14ac:dyDescent="0.2">
      <c r="U225" s="279"/>
      <c r="X225" s="279"/>
      <c r="Z225" s="279"/>
      <c r="AA225" s="279"/>
      <c r="AC225" s="279"/>
      <c r="AX225" s="279"/>
      <c r="AY225" s="279"/>
      <c r="AZ225" s="279"/>
      <c r="BA225" s="279"/>
      <c r="BB225" s="279"/>
      <c r="BE225" s="279"/>
      <c r="BF225" s="279"/>
    </row>
    <row r="226" spans="21:58" ht="15.75" customHeight="1" x14ac:dyDescent="0.2">
      <c r="U226" s="279"/>
      <c r="X226" s="279"/>
      <c r="Z226" s="279"/>
      <c r="AA226" s="279"/>
      <c r="AC226" s="279"/>
      <c r="AX226" s="279"/>
      <c r="AY226" s="279"/>
      <c r="AZ226" s="279"/>
      <c r="BA226" s="279"/>
      <c r="BB226" s="279"/>
      <c r="BE226" s="279"/>
      <c r="BF226" s="279"/>
    </row>
    <row r="227" spans="21:58" ht="15.75" customHeight="1" x14ac:dyDescent="0.2">
      <c r="U227" s="279"/>
      <c r="X227" s="279"/>
      <c r="Z227" s="279"/>
      <c r="AA227" s="279"/>
      <c r="AC227" s="279"/>
      <c r="AX227" s="279"/>
      <c r="AY227" s="279"/>
      <c r="AZ227" s="279"/>
      <c r="BA227" s="279"/>
      <c r="BB227" s="279"/>
      <c r="BE227" s="279"/>
      <c r="BF227" s="279"/>
    </row>
    <row r="228" spans="21:58" ht="15.75" customHeight="1" x14ac:dyDescent="0.2">
      <c r="U228" s="279"/>
      <c r="X228" s="279"/>
      <c r="Z228" s="279"/>
      <c r="AA228" s="279"/>
      <c r="AC228" s="279"/>
      <c r="AX228" s="279"/>
      <c r="AY228" s="279"/>
      <c r="AZ228" s="279"/>
      <c r="BA228" s="279"/>
      <c r="BB228" s="279"/>
      <c r="BE228" s="279"/>
      <c r="BF228" s="279"/>
    </row>
    <row r="229" spans="21:58" ht="15.75" customHeight="1" x14ac:dyDescent="0.2">
      <c r="U229" s="279"/>
      <c r="X229" s="279"/>
      <c r="Z229" s="279"/>
      <c r="AA229" s="279"/>
      <c r="AC229" s="279"/>
      <c r="AX229" s="279"/>
      <c r="AY229" s="279"/>
      <c r="AZ229" s="279"/>
      <c r="BA229" s="279"/>
      <c r="BB229" s="279"/>
      <c r="BE229" s="279"/>
      <c r="BF229" s="279"/>
    </row>
    <row r="230" spans="21:58" ht="15.75" customHeight="1" x14ac:dyDescent="0.2">
      <c r="U230" s="279"/>
      <c r="X230" s="279"/>
      <c r="Z230" s="279"/>
      <c r="AA230" s="279"/>
      <c r="AC230" s="279"/>
      <c r="AX230" s="279"/>
      <c r="AY230" s="279"/>
      <c r="AZ230" s="279"/>
      <c r="BA230" s="279"/>
      <c r="BB230" s="279"/>
      <c r="BE230" s="279"/>
      <c r="BF230" s="279"/>
    </row>
    <row r="231" spans="21:58" ht="15.75" customHeight="1" x14ac:dyDescent="0.2">
      <c r="U231" s="279"/>
      <c r="X231" s="279"/>
      <c r="Z231" s="279"/>
      <c r="AA231" s="279"/>
      <c r="AC231" s="279"/>
      <c r="AX231" s="279"/>
      <c r="AY231" s="279"/>
      <c r="AZ231" s="279"/>
      <c r="BA231" s="279"/>
      <c r="BB231" s="279"/>
      <c r="BE231" s="279"/>
      <c r="BF231" s="279"/>
    </row>
    <row r="232" spans="21:58" ht="15.75" customHeight="1" x14ac:dyDescent="0.2">
      <c r="U232" s="279"/>
      <c r="X232" s="279"/>
      <c r="Z232" s="279"/>
      <c r="AA232" s="279"/>
      <c r="AC232" s="279"/>
      <c r="AX232" s="279"/>
      <c r="AY232" s="279"/>
      <c r="AZ232" s="279"/>
      <c r="BA232" s="279"/>
      <c r="BB232" s="279"/>
      <c r="BE232" s="279"/>
      <c r="BF232" s="279"/>
    </row>
    <row r="233" spans="21:58" ht="15.75" customHeight="1" x14ac:dyDescent="0.2">
      <c r="U233" s="279"/>
      <c r="X233" s="279"/>
      <c r="Z233" s="279"/>
      <c r="AA233" s="279"/>
      <c r="AC233" s="279"/>
      <c r="AX233" s="279"/>
      <c r="AY233" s="279"/>
      <c r="AZ233" s="279"/>
      <c r="BA233" s="279"/>
      <c r="BB233" s="279"/>
      <c r="BE233" s="279"/>
      <c r="BF233" s="279"/>
    </row>
    <row r="234" spans="21:58" ht="15.75" customHeight="1" x14ac:dyDescent="0.2">
      <c r="U234" s="279"/>
      <c r="X234" s="279"/>
      <c r="Z234" s="279"/>
      <c r="AA234" s="279"/>
      <c r="AC234" s="279"/>
      <c r="AX234" s="279"/>
      <c r="AY234" s="279"/>
      <c r="AZ234" s="279"/>
      <c r="BA234" s="279"/>
      <c r="BB234" s="279"/>
      <c r="BE234" s="279"/>
      <c r="BF234" s="279"/>
    </row>
    <row r="235" spans="21:58" ht="15.75" customHeight="1" x14ac:dyDescent="0.2">
      <c r="U235" s="279"/>
      <c r="X235" s="279"/>
      <c r="Z235" s="279"/>
      <c r="AA235" s="279"/>
      <c r="AC235" s="279"/>
      <c r="AX235" s="279"/>
      <c r="AY235" s="279"/>
      <c r="AZ235" s="279"/>
      <c r="BA235" s="279"/>
      <c r="BB235" s="279"/>
      <c r="BE235" s="279"/>
      <c r="BF235" s="279"/>
    </row>
    <row r="236" spans="21:58" ht="15.75" customHeight="1" x14ac:dyDescent="0.2">
      <c r="U236" s="279"/>
      <c r="X236" s="279"/>
      <c r="Z236" s="279"/>
      <c r="AA236" s="279"/>
      <c r="AC236" s="279"/>
      <c r="AX236" s="279"/>
      <c r="AY236" s="279"/>
      <c r="AZ236" s="279"/>
      <c r="BA236" s="279"/>
      <c r="BB236" s="279"/>
      <c r="BE236" s="279"/>
      <c r="BF236" s="279"/>
    </row>
    <row r="237" spans="21:58" ht="15.75" customHeight="1" x14ac:dyDescent="0.2">
      <c r="U237" s="279"/>
      <c r="X237" s="279"/>
      <c r="Z237" s="279"/>
      <c r="AA237" s="279"/>
      <c r="AC237" s="279"/>
      <c r="AX237" s="279"/>
      <c r="AY237" s="279"/>
      <c r="AZ237" s="279"/>
      <c r="BA237" s="279"/>
      <c r="BB237" s="279"/>
      <c r="BE237" s="279"/>
      <c r="BF237" s="279"/>
    </row>
    <row r="238" spans="21:58" ht="15.75" customHeight="1" x14ac:dyDescent="0.2">
      <c r="U238" s="279"/>
      <c r="X238" s="279"/>
      <c r="Z238" s="279"/>
      <c r="AA238" s="279"/>
      <c r="AC238" s="279"/>
      <c r="AX238" s="279"/>
      <c r="AY238" s="279"/>
      <c r="AZ238" s="279"/>
      <c r="BA238" s="279"/>
      <c r="BB238" s="279"/>
      <c r="BE238" s="279"/>
      <c r="BF238" s="279"/>
    </row>
    <row r="239" spans="21:58" ht="15.75" customHeight="1" x14ac:dyDescent="0.2">
      <c r="U239" s="279"/>
      <c r="X239" s="279"/>
      <c r="Z239" s="279"/>
      <c r="AA239" s="279"/>
      <c r="AC239" s="279"/>
      <c r="AX239" s="279"/>
      <c r="AY239" s="279"/>
      <c r="AZ239" s="279"/>
      <c r="BA239" s="279"/>
      <c r="BB239" s="279"/>
      <c r="BE239" s="279"/>
      <c r="BF239" s="279"/>
    </row>
    <row r="240" spans="21:58" ht="15.75" customHeight="1" x14ac:dyDescent="0.2">
      <c r="U240" s="279"/>
      <c r="X240" s="279"/>
      <c r="Z240" s="279"/>
      <c r="AA240" s="279"/>
      <c r="AC240" s="279"/>
      <c r="AX240" s="279"/>
      <c r="AY240" s="279"/>
      <c r="AZ240" s="279"/>
      <c r="BA240" s="279"/>
      <c r="BB240" s="279"/>
      <c r="BE240" s="279"/>
      <c r="BF240" s="279"/>
    </row>
    <row r="241" spans="21:58" ht="15.75" customHeight="1" x14ac:dyDescent="0.2">
      <c r="U241" s="279"/>
      <c r="X241" s="279"/>
      <c r="Z241" s="279"/>
      <c r="AA241" s="279"/>
      <c r="AC241" s="279"/>
      <c r="AX241" s="279"/>
      <c r="AY241" s="279"/>
      <c r="AZ241" s="279"/>
      <c r="BA241" s="279"/>
      <c r="BB241" s="279"/>
      <c r="BE241" s="279"/>
      <c r="BF241" s="279"/>
    </row>
    <row r="242" spans="21:58" ht="15.75" customHeight="1" x14ac:dyDescent="0.2">
      <c r="U242" s="279"/>
      <c r="X242" s="279"/>
      <c r="Z242" s="279"/>
      <c r="AA242" s="279"/>
      <c r="AC242" s="279"/>
      <c r="AX242" s="279"/>
      <c r="AY242" s="279"/>
      <c r="AZ242" s="279"/>
      <c r="BA242" s="279"/>
      <c r="BB242" s="279"/>
      <c r="BE242" s="279"/>
      <c r="BF242" s="279"/>
    </row>
    <row r="243" spans="21:58" ht="15.75" customHeight="1" x14ac:dyDescent="0.2">
      <c r="U243" s="279"/>
      <c r="X243" s="279"/>
      <c r="Z243" s="279"/>
      <c r="AA243" s="279"/>
      <c r="AC243" s="279"/>
      <c r="AX243" s="279"/>
      <c r="AY243" s="279"/>
      <c r="AZ243" s="279"/>
      <c r="BA243" s="279"/>
      <c r="BB243" s="279"/>
      <c r="BE243" s="279"/>
      <c r="BF243" s="279"/>
    </row>
    <row r="244" spans="21:58" ht="15.75" customHeight="1" x14ac:dyDescent="0.2">
      <c r="U244" s="279"/>
      <c r="X244" s="279"/>
      <c r="Z244" s="279"/>
      <c r="AA244" s="279"/>
      <c r="AC244" s="279"/>
      <c r="AX244" s="279"/>
      <c r="AY244" s="279"/>
      <c r="AZ244" s="279"/>
      <c r="BA244" s="279"/>
      <c r="BB244" s="279"/>
      <c r="BE244" s="279"/>
      <c r="BF244" s="279"/>
    </row>
    <row r="245" spans="21:58" ht="15.75" customHeight="1" x14ac:dyDescent="0.2">
      <c r="U245" s="279"/>
      <c r="X245" s="279"/>
      <c r="Z245" s="279"/>
      <c r="AA245" s="279"/>
      <c r="AC245" s="279"/>
      <c r="AX245" s="279"/>
      <c r="AY245" s="279"/>
      <c r="AZ245" s="279"/>
      <c r="BA245" s="279"/>
      <c r="BB245" s="279"/>
      <c r="BE245" s="279"/>
      <c r="BF245" s="279"/>
    </row>
    <row r="246" spans="21:58" ht="15.75" customHeight="1" x14ac:dyDescent="0.2">
      <c r="U246" s="279"/>
      <c r="X246" s="279"/>
      <c r="Z246" s="279"/>
      <c r="AA246" s="279"/>
      <c r="AC246" s="279"/>
      <c r="AX246" s="279"/>
      <c r="AY246" s="279"/>
      <c r="AZ246" s="279"/>
      <c r="BA246" s="279"/>
      <c r="BB246" s="279"/>
      <c r="BE246" s="279"/>
      <c r="BF246" s="279"/>
    </row>
    <row r="247" spans="21:58" ht="15.75" customHeight="1" x14ac:dyDescent="0.2">
      <c r="U247" s="279"/>
      <c r="X247" s="279"/>
      <c r="Z247" s="279"/>
      <c r="AA247" s="279"/>
      <c r="AC247" s="279"/>
      <c r="AX247" s="279"/>
      <c r="AY247" s="279"/>
      <c r="AZ247" s="279"/>
      <c r="BA247" s="279"/>
      <c r="BB247" s="279"/>
      <c r="BE247" s="279"/>
      <c r="BF247" s="279"/>
    </row>
    <row r="248" spans="21:58" ht="15.75" customHeight="1" x14ac:dyDescent="0.2">
      <c r="U248" s="279"/>
      <c r="X248" s="279"/>
      <c r="Z248" s="279"/>
      <c r="AA248" s="279"/>
      <c r="AC248" s="279"/>
      <c r="AX248" s="279"/>
      <c r="AY248" s="279"/>
      <c r="AZ248" s="279"/>
      <c r="BA248" s="279"/>
      <c r="BB248" s="279"/>
      <c r="BE248" s="279"/>
      <c r="BF248" s="279"/>
    </row>
    <row r="249" spans="21:58" ht="15.75" customHeight="1" x14ac:dyDescent="0.2">
      <c r="U249" s="279"/>
      <c r="X249" s="279"/>
      <c r="Z249" s="279"/>
      <c r="AA249" s="279"/>
      <c r="AC249" s="279"/>
      <c r="AX249" s="279"/>
      <c r="AY249" s="279"/>
      <c r="AZ249" s="279"/>
      <c r="BA249" s="279"/>
      <c r="BB249" s="279"/>
      <c r="BE249" s="279"/>
      <c r="BF249" s="279"/>
    </row>
    <row r="250" spans="21:58" ht="15.75" customHeight="1" x14ac:dyDescent="0.2">
      <c r="U250" s="279"/>
      <c r="X250" s="279"/>
      <c r="Z250" s="279"/>
      <c r="AA250" s="279"/>
      <c r="AC250" s="279"/>
      <c r="AX250" s="279"/>
      <c r="AY250" s="279"/>
      <c r="AZ250" s="279"/>
      <c r="BA250" s="279"/>
      <c r="BB250" s="279"/>
      <c r="BE250" s="279"/>
      <c r="BF250" s="279"/>
    </row>
    <row r="251" spans="21:58" ht="15.75" customHeight="1" x14ac:dyDescent="0.2">
      <c r="U251" s="279"/>
      <c r="X251" s="279"/>
      <c r="Z251" s="279"/>
      <c r="AA251" s="279"/>
      <c r="AC251" s="279"/>
      <c r="AX251" s="279"/>
      <c r="AY251" s="279"/>
      <c r="AZ251" s="279"/>
      <c r="BA251" s="279"/>
      <c r="BB251" s="279"/>
      <c r="BE251" s="279"/>
      <c r="BF251" s="279"/>
    </row>
    <row r="252" spans="21:58" ht="15.75" customHeight="1" x14ac:dyDescent="0.2">
      <c r="U252" s="279"/>
      <c r="X252" s="279"/>
      <c r="Z252" s="279"/>
      <c r="AA252" s="279"/>
      <c r="AC252" s="279"/>
      <c r="AX252" s="279"/>
      <c r="AY252" s="279"/>
      <c r="AZ252" s="279"/>
      <c r="BA252" s="279"/>
      <c r="BB252" s="279"/>
      <c r="BE252" s="279"/>
      <c r="BF252" s="279"/>
    </row>
    <row r="253" spans="21:58" ht="15.75" customHeight="1" x14ac:dyDescent="0.2">
      <c r="U253" s="279"/>
      <c r="X253" s="279"/>
      <c r="Z253" s="279"/>
      <c r="AA253" s="279"/>
      <c r="AC253" s="279"/>
      <c r="AX253" s="279"/>
      <c r="AY253" s="279"/>
      <c r="AZ253" s="279"/>
      <c r="BA253" s="279"/>
      <c r="BB253" s="279"/>
      <c r="BE253" s="279"/>
      <c r="BF253" s="279"/>
    </row>
    <row r="254" spans="21:58" ht="15.75" customHeight="1" x14ac:dyDescent="0.2">
      <c r="U254" s="279"/>
      <c r="X254" s="279"/>
      <c r="Z254" s="279"/>
      <c r="AA254" s="279"/>
      <c r="AC254" s="279"/>
      <c r="AX254" s="279"/>
      <c r="AY254" s="279"/>
      <c r="AZ254" s="279"/>
      <c r="BA254" s="279"/>
      <c r="BB254" s="279"/>
      <c r="BE254" s="279"/>
      <c r="BF254" s="279"/>
    </row>
    <row r="255" spans="21:58" ht="15.75" customHeight="1" x14ac:dyDescent="0.2">
      <c r="U255" s="279"/>
      <c r="X255" s="279"/>
      <c r="Z255" s="279"/>
      <c r="AA255" s="279"/>
      <c r="AC255" s="279"/>
      <c r="AX255" s="279"/>
      <c r="AY255" s="279"/>
      <c r="AZ255" s="279"/>
      <c r="BA255" s="279"/>
      <c r="BB255" s="279"/>
      <c r="BE255" s="279"/>
      <c r="BF255" s="279"/>
    </row>
    <row r="256" spans="21:58" ht="15.75" customHeight="1" x14ac:dyDescent="0.2">
      <c r="U256" s="279"/>
      <c r="X256" s="279"/>
      <c r="Z256" s="279"/>
      <c r="AA256" s="279"/>
      <c r="AC256" s="279"/>
      <c r="AX256" s="279"/>
      <c r="AY256" s="279"/>
      <c r="AZ256" s="279"/>
      <c r="BA256" s="279"/>
      <c r="BB256" s="279"/>
      <c r="BE256" s="279"/>
      <c r="BF256" s="279"/>
    </row>
    <row r="257" spans="21:58" ht="15.75" customHeight="1" x14ac:dyDescent="0.2">
      <c r="U257" s="279"/>
      <c r="X257" s="279"/>
      <c r="Z257" s="279"/>
      <c r="AA257" s="279"/>
      <c r="AC257" s="279"/>
      <c r="AX257" s="279"/>
      <c r="AY257" s="279"/>
      <c r="AZ257" s="279"/>
      <c r="BA257" s="279"/>
      <c r="BB257" s="279"/>
      <c r="BE257" s="279"/>
      <c r="BF257" s="279"/>
    </row>
    <row r="258" spans="21:58" ht="15.75" customHeight="1" x14ac:dyDescent="0.2">
      <c r="U258" s="279"/>
      <c r="X258" s="279"/>
      <c r="Z258" s="279"/>
      <c r="AA258" s="279"/>
      <c r="AC258" s="279"/>
      <c r="AX258" s="279"/>
      <c r="AY258" s="279"/>
      <c r="AZ258" s="279"/>
      <c r="BA258" s="279"/>
      <c r="BB258" s="279"/>
      <c r="BE258" s="279"/>
      <c r="BF258" s="279"/>
    </row>
    <row r="259" spans="21:58" ht="15.75" customHeight="1" x14ac:dyDescent="0.2">
      <c r="U259" s="279"/>
      <c r="X259" s="279"/>
      <c r="Z259" s="279"/>
      <c r="AA259" s="279"/>
      <c r="AC259" s="279"/>
      <c r="AX259" s="279"/>
      <c r="AY259" s="279"/>
      <c r="AZ259" s="279"/>
      <c r="BA259" s="279"/>
      <c r="BB259" s="279"/>
      <c r="BE259" s="279"/>
      <c r="BF259" s="279"/>
    </row>
    <row r="260" spans="21:58" ht="15.75" customHeight="1" x14ac:dyDescent="0.2">
      <c r="U260" s="279"/>
      <c r="X260" s="279"/>
      <c r="Z260" s="279"/>
      <c r="AA260" s="279"/>
      <c r="AC260" s="279"/>
      <c r="AX260" s="279"/>
      <c r="AY260" s="279"/>
      <c r="AZ260" s="279"/>
      <c r="BA260" s="279"/>
      <c r="BB260" s="279"/>
      <c r="BE260" s="279"/>
      <c r="BF260" s="279"/>
    </row>
    <row r="261" spans="21:58" ht="15.75" customHeight="1" x14ac:dyDescent="0.2">
      <c r="U261" s="279"/>
      <c r="X261" s="279"/>
      <c r="Z261" s="279"/>
      <c r="AA261" s="279"/>
      <c r="AC261" s="279"/>
      <c r="AX261" s="279"/>
      <c r="AY261" s="279"/>
      <c r="AZ261" s="279"/>
      <c r="BA261" s="279"/>
      <c r="BB261" s="279"/>
      <c r="BE261" s="279"/>
      <c r="BF261" s="279"/>
    </row>
    <row r="262" spans="21:58" ht="15.75" customHeight="1" x14ac:dyDescent="0.2">
      <c r="U262" s="279"/>
      <c r="X262" s="279"/>
      <c r="Z262" s="279"/>
      <c r="AA262" s="279"/>
      <c r="AC262" s="279"/>
      <c r="AX262" s="279"/>
      <c r="AY262" s="279"/>
      <c r="AZ262" s="279"/>
      <c r="BA262" s="279"/>
      <c r="BB262" s="279"/>
      <c r="BE262" s="279"/>
      <c r="BF262" s="279"/>
    </row>
    <row r="263" spans="21:58" ht="15.75" customHeight="1" x14ac:dyDescent="0.2">
      <c r="U263" s="279"/>
      <c r="X263" s="279"/>
      <c r="Z263" s="279"/>
      <c r="AA263" s="279"/>
      <c r="AC263" s="279"/>
      <c r="AX263" s="279"/>
      <c r="AY263" s="279"/>
      <c r="AZ263" s="279"/>
      <c r="BA263" s="279"/>
      <c r="BB263" s="279"/>
      <c r="BE263" s="279"/>
      <c r="BF263" s="279"/>
    </row>
    <row r="264" spans="21:58" ht="15.75" customHeight="1" x14ac:dyDescent="0.2">
      <c r="U264" s="279"/>
      <c r="X264" s="279"/>
      <c r="Z264" s="279"/>
      <c r="AA264" s="279"/>
      <c r="AC264" s="279"/>
      <c r="AX264" s="279"/>
      <c r="AY264" s="279"/>
      <c r="AZ264" s="279"/>
      <c r="BA264" s="279"/>
      <c r="BB264" s="279"/>
      <c r="BE264" s="279"/>
      <c r="BF264" s="279"/>
    </row>
    <row r="265" spans="21:58" ht="15.75" customHeight="1" x14ac:dyDescent="0.2">
      <c r="U265" s="279"/>
      <c r="X265" s="279"/>
      <c r="Z265" s="279"/>
      <c r="AA265" s="279"/>
      <c r="AC265" s="279"/>
      <c r="AX265" s="279"/>
      <c r="AY265" s="279"/>
      <c r="AZ265" s="279"/>
      <c r="BA265" s="279"/>
      <c r="BB265" s="279"/>
      <c r="BE265" s="279"/>
      <c r="BF265" s="279"/>
    </row>
    <row r="266" spans="21:58" ht="15.75" customHeight="1" x14ac:dyDescent="0.2">
      <c r="U266" s="279"/>
      <c r="X266" s="279"/>
      <c r="Z266" s="279"/>
      <c r="AA266" s="279"/>
      <c r="AC266" s="279"/>
      <c r="AX266" s="279"/>
      <c r="AY266" s="279"/>
      <c r="AZ266" s="279"/>
      <c r="BA266" s="279"/>
      <c r="BB266" s="279"/>
      <c r="BE266" s="279"/>
      <c r="BF266" s="279"/>
    </row>
    <row r="267" spans="21:58" ht="15.75" customHeight="1" x14ac:dyDescent="0.2">
      <c r="U267" s="279"/>
      <c r="X267" s="279"/>
      <c r="Z267" s="279"/>
      <c r="AA267" s="279"/>
      <c r="AC267" s="279"/>
      <c r="AX267" s="279"/>
      <c r="AY267" s="279"/>
      <c r="AZ267" s="279"/>
      <c r="BA267" s="279"/>
      <c r="BB267" s="279"/>
      <c r="BE267" s="279"/>
      <c r="BF267" s="279"/>
    </row>
    <row r="268" spans="21:58" ht="15.75" customHeight="1" x14ac:dyDescent="0.2">
      <c r="U268" s="279"/>
      <c r="X268" s="279"/>
      <c r="Z268" s="279"/>
      <c r="AA268" s="279"/>
      <c r="AC268" s="279"/>
      <c r="AX268" s="279"/>
      <c r="AY268" s="279"/>
      <c r="AZ268" s="279"/>
      <c r="BA268" s="279"/>
      <c r="BB268" s="279"/>
      <c r="BE268" s="279"/>
      <c r="BF268" s="279"/>
    </row>
    <row r="269" spans="21:58" ht="15.75" customHeight="1" x14ac:dyDescent="0.2">
      <c r="U269" s="279"/>
      <c r="X269" s="279"/>
      <c r="Z269" s="279"/>
      <c r="AA269" s="279"/>
      <c r="AC269" s="279"/>
      <c r="AX269" s="279"/>
      <c r="AY269" s="279"/>
      <c r="AZ269" s="279"/>
      <c r="BA269" s="279"/>
      <c r="BB269" s="279"/>
      <c r="BE269" s="279"/>
      <c r="BF269" s="279"/>
    </row>
    <row r="270" spans="21:58" ht="15.75" customHeight="1" x14ac:dyDescent="0.2">
      <c r="U270" s="279"/>
      <c r="X270" s="279"/>
      <c r="Z270" s="279"/>
      <c r="AA270" s="279"/>
      <c r="AC270" s="279"/>
      <c r="AX270" s="279"/>
      <c r="AY270" s="279"/>
      <c r="AZ270" s="279"/>
      <c r="BA270" s="279"/>
      <c r="BB270" s="279"/>
      <c r="BE270" s="279"/>
      <c r="BF270" s="279"/>
    </row>
    <row r="271" spans="21:58" ht="15.75" customHeight="1" x14ac:dyDescent="0.2">
      <c r="U271" s="279"/>
      <c r="X271" s="279"/>
      <c r="Z271" s="279"/>
      <c r="AA271" s="279"/>
      <c r="AC271" s="279"/>
      <c r="AX271" s="279"/>
      <c r="AY271" s="279"/>
      <c r="AZ271" s="279"/>
      <c r="BA271" s="279"/>
      <c r="BB271" s="279"/>
      <c r="BE271" s="279"/>
      <c r="BF271" s="279"/>
    </row>
    <row r="272" spans="21:58" ht="15.75" customHeight="1" x14ac:dyDescent="0.2">
      <c r="U272" s="279"/>
      <c r="X272" s="279"/>
      <c r="Z272" s="279"/>
      <c r="AA272" s="279"/>
      <c r="AC272" s="279"/>
      <c r="AX272" s="279"/>
      <c r="AY272" s="279"/>
      <c r="AZ272" s="279"/>
      <c r="BA272" s="279"/>
      <c r="BB272" s="279"/>
      <c r="BE272" s="279"/>
      <c r="BF272" s="279"/>
    </row>
    <row r="273" spans="21:58" ht="15.75" customHeight="1" x14ac:dyDescent="0.2">
      <c r="U273" s="279"/>
      <c r="X273" s="279"/>
      <c r="Z273" s="279"/>
      <c r="AA273" s="279"/>
      <c r="AC273" s="279"/>
      <c r="AX273" s="279"/>
      <c r="AY273" s="279"/>
      <c r="AZ273" s="279"/>
      <c r="BA273" s="279"/>
      <c r="BB273" s="279"/>
      <c r="BE273" s="279"/>
      <c r="BF273" s="279"/>
    </row>
    <row r="274" spans="21:58" ht="15.75" customHeight="1" x14ac:dyDescent="0.2">
      <c r="U274" s="279"/>
      <c r="X274" s="279"/>
      <c r="Z274" s="279"/>
      <c r="AA274" s="279"/>
      <c r="AC274" s="279"/>
      <c r="AX274" s="279"/>
      <c r="AY274" s="279"/>
      <c r="AZ274" s="279"/>
      <c r="BA274" s="279"/>
      <c r="BB274" s="279"/>
      <c r="BE274" s="279"/>
      <c r="BF274" s="279"/>
    </row>
    <row r="275" spans="21:58" ht="15.75" customHeight="1" x14ac:dyDescent="0.2">
      <c r="U275" s="279"/>
      <c r="X275" s="279"/>
      <c r="Z275" s="279"/>
      <c r="AA275" s="279"/>
      <c r="AC275" s="279"/>
      <c r="AX275" s="279"/>
      <c r="AY275" s="279"/>
      <c r="AZ275" s="279"/>
      <c r="BA275" s="279"/>
      <c r="BB275" s="279"/>
      <c r="BE275" s="279"/>
      <c r="BF275" s="279"/>
    </row>
    <row r="276" spans="21:58" ht="15.75" customHeight="1" x14ac:dyDescent="0.2">
      <c r="U276" s="279"/>
      <c r="X276" s="279"/>
      <c r="Z276" s="279"/>
      <c r="AA276" s="279"/>
      <c r="AC276" s="279"/>
      <c r="AX276" s="279"/>
      <c r="AY276" s="279"/>
      <c r="AZ276" s="279"/>
      <c r="BA276" s="279"/>
      <c r="BB276" s="279"/>
      <c r="BE276" s="279"/>
      <c r="BF276" s="279"/>
    </row>
    <row r="277" spans="21:58" ht="15.75" customHeight="1" x14ac:dyDescent="0.2">
      <c r="U277" s="279"/>
      <c r="X277" s="279"/>
      <c r="Z277" s="279"/>
      <c r="AA277" s="279"/>
      <c r="AC277" s="279"/>
      <c r="AX277" s="279"/>
      <c r="AY277" s="279"/>
      <c r="AZ277" s="279"/>
      <c r="BA277" s="279"/>
      <c r="BB277" s="279"/>
      <c r="BE277" s="279"/>
      <c r="BF277" s="279"/>
    </row>
    <row r="278" spans="21:58" ht="15.75" customHeight="1" x14ac:dyDescent="0.2">
      <c r="U278" s="279"/>
      <c r="X278" s="279"/>
      <c r="Z278" s="279"/>
      <c r="AA278" s="279"/>
      <c r="AC278" s="279"/>
      <c r="AX278" s="279"/>
      <c r="AY278" s="279"/>
      <c r="AZ278" s="279"/>
      <c r="BA278" s="279"/>
      <c r="BB278" s="279"/>
      <c r="BE278" s="279"/>
      <c r="BF278" s="279"/>
    </row>
    <row r="279" spans="21:58" ht="15.75" customHeight="1" x14ac:dyDescent="0.2">
      <c r="U279" s="279"/>
      <c r="X279" s="279"/>
      <c r="Z279" s="279"/>
      <c r="AA279" s="279"/>
      <c r="AC279" s="279"/>
      <c r="AX279" s="279"/>
      <c r="AY279" s="279"/>
      <c r="AZ279" s="279"/>
      <c r="BA279" s="279"/>
      <c r="BB279" s="279"/>
      <c r="BE279" s="279"/>
      <c r="BF279" s="279"/>
    </row>
    <row r="280" spans="21:58" ht="15.75" customHeight="1" x14ac:dyDescent="0.2">
      <c r="U280" s="279"/>
      <c r="X280" s="279"/>
      <c r="Z280" s="279"/>
      <c r="AA280" s="279"/>
      <c r="AC280" s="279"/>
      <c r="AX280" s="279"/>
      <c r="AY280" s="279"/>
      <c r="AZ280" s="279"/>
      <c r="BA280" s="279"/>
      <c r="BB280" s="279"/>
      <c r="BE280" s="279"/>
      <c r="BF280" s="279"/>
    </row>
    <row r="281" spans="21:58" ht="15.75" customHeight="1" x14ac:dyDescent="0.2">
      <c r="U281" s="279"/>
      <c r="X281" s="279"/>
      <c r="Z281" s="279"/>
      <c r="AA281" s="279"/>
      <c r="AC281" s="279"/>
      <c r="AX281" s="279"/>
      <c r="AY281" s="279"/>
      <c r="AZ281" s="279"/>
      <c r="BA281" s="279"/>
      <c r="BB281" s="279"/>
      <c r="BE281" s="279"/>
      <c r="BF281" s="279"/>
    </row>
    <row r="282" spans="21:58" ht="15.75" customHeight="1" x14ac:dyDescent="0.2">
      <c r="U282" s="279"/>
      <c r="X282" s="279"/>
      <c r="Z282" s="279"/>
      <c r="AA282" s="279"/>
      <c r="AC282" s="279"/>
      <c r="AX282" s="279"/>
      <c r="AY282" s="279"/>
      <c r="AZ282" s="279"/>
      <c r="BA282" s="279"/>
      <c r="BB282" s="279"/>
      <c r="BE282" s="279"/>
      <c r="BF282" s="279"/>
    </row>
    <row r="283" spans="21:58" ht="15.75" customHeight="1" x14ac:dyDescent="0.2">
      <c r="U283" s="279"/>
      <c r="X283" s="279"/>
      <c r="Z283" s="279"/>
      <c r="AA283" s="279"/>
      <c r="AC283" s="279"/>
      <c r="AX283" s="279"/>
      <c r="AY283" s="279"/>
      <c r="AZ283" s="279"/>
      <c r="BA283" s="279"/>
      <c r="BB283" s="279"/>
      <c r="BE283" s="279"/>
      <c r="BF283" s="279"/>
    </row>
    <row r="284" spans="21:58" ht="15.75" customHeight="1" x14ac:dyDescent="0.2">
      <c r="U284" s="279"/>
      <c r="X284" s="279"/>
      <c r="Z284" s="279"/>
      <c r="AA284" s="279"/>
      <c r="AC284" s="279"/>
      <c r="AX284" s="279"/>
      <c r="AY284" s="279"/>
      <c r="AZ284" s="279"/>
      <c r="BA284" s="279"/>
      <c r="BB284" s="279"/>
      <c r="BE284" s="279"/>
      <c r="BF284" s="279"/>
    </row>
    <row r="285" spans="21:58" ht="15.75" customHeight="1" x14ac:dyDescent="0.2">
      <c r="U285" s="279"/>
      <c r="X285" s="279"/>
      <c r="Z285" s="279"/>
      <c r="AA285" s="279"/>
      <c r="AC285" s="279"/>
      <c r="AX285" s="279"/>
      <c r="AY285" s="279"/>
      <c r="AZ285" s="279"/>
      <c r="BA285" s="279"/>
      <c r="BB285" s="279"/>
      <c r="BE285" s="279"/>
      <c r="BF285" s="279"/>
    </row>
    <row r="286" spans="21:58" ht="15.75" customHeight="1" x14ac:dyDescent="0.2">
      <c r="U286" s="279"/>
      <c r="X286" s="279"/>
      <c r="Z286" s="279"/>
      <c r="AA286" s="279"/>
      <c r="AC286" s="279"/>
      <c r="AX286" s="279"/>
      <c r="AY286" s="279"/>
      <c r="AZ286" s="279"/>
      <c r="BA286" s="279"/>
      <c r="BB286" s="279"/>
      <c r="BE286" s="279"/>
      <c r="BF286" s="279"/>
    </row>
    <row r="287" spans="21:58" ht="15.75" customHeight="1" x14ac:dyDescent="0.2">
      <c r="U287" s="279"/>
      <c r="X287" s="279"/>
      <c r="Z287" s="279"/>
      <c r="AA287" s="279"/>
      <c r="AC287" s="279"/>
      <c r="AX287" s="279"/>
      <c r="AY287" s="279"/>
      <c r="AZ287" s="279"/>
      <c r="BA287" s="279"/>
      <c r="BB287" s="279"/>
      <c r="BE287" s="279"/>
      <c r="BF287" s="279"/>
    </row>
    <row r="288" spans="21:58" ht="15.75" customHeight="1" x14ac:dyDescent="0.2">
      <c r="U288" s="279"/>
      <c r="X288" s="279"/>
      <c r="Z288" s="279"/>
      <c r="AA288" s="279"/>
      <c r="AC288" s="279"/>
      <c r="AX288" s="279"/>
      <c r="AY288" s="279"/>
      <c r="AZ288" s="279"/>
      <c r="BA288" s="279"/>
      <c r="BB288" s="279"/>
      <c r="BE288" s="279"/>
      <c r="BF288" s="279"/>
    </row>
    <row r="289" spans="21:58" ht="15.75" customHeight="1" x14ac:dyDescent="0.2">
      <c r="U289" s="279"/>
      <c r="X289" s="279"/>
      <c r="Z289" s="279"/>
      <c r="AA289" s="279"/>
      <c r="AC289" s="279"/>
      <c r="AX289" s="279"/>
      <c r="AY289" s="279"/>
      <c r="AZ289" s="279"/>
      <c r="BA289" s="279"/>
      <c r="BB289" s="279"/>
      <c r="BE289" s="279"/>
      <c r="BF289" s="279"/>
    </row>
    <row r="290" spans="21:58" ht="15.75" customHeight="1" x14ac:dyDescent="0.2">
      <c r="U290" s="279"/>
      <c r="X290" s="279"/>
      <c r="Z290" s="279"/>
      <c r="AA290" s="279"/>
      <c r="AC290" s="279"/>
      <c r="AX290" s="279"/>
      <c r="AY290" s="279"/>
      <c r="AZ290" s="279"/>
      <c r="BA290" s="279"/>
      <c r="BB290" s="279"/>
      <c r="BE290" s="279"/>
      <c r="BF290" s="279"/>
    </row>
    <row r="291" spans="21:58" ht="15.75" customHeight="1" x14ac:dyDescent="0.2">
      <c r="U291" s="279"/>
      <c r="X291" s="279"/>
      <c r="Z291" s="279"/>
      <c r="AA291" s="279"/>
      <c r="AC291" s="279"/>
      <c r="AX291" s="279"/>
      <c r="AY291" s="279"/>
      <c r="AZ291" s="279"/>
      <c r="BA291" s="279"/>
      <c r="BB291" s="279"/>
      <c r="BE291" s="279"/>
      <c r="BF291" s="279"/>
    </row>
    <row r="292" spans="21:58" ht="15.75" customHeight="1" x14ac:dyDescent="0.2">
      <c r="U292" s="279"/>
      <c r="X292" s="279"/>
      <c r="Z292" s="279"/>
      <c r="AA292" s="279"/>
      <c r="AC292" s="279"/>
      <c r="AX292" s="279"/>
      <c r="AY292" s="279"/>
      <c r="AZ292" s="279"/>
      <c r="BA292" s="279"/>
      <c r="BB292" s="279"/>
      <c r="BE292" s="279"/>
      <c r="BF292" s="279"/>
    </row>
    <row r="293" spans="21:58" ht="15.75" customHeight="1" x14ac:dyDescent="0.2">
      <c r="U293" s="279"/>
      <c r="X293" s="279"/>
      <c r="Z293" s="279"/>
      <c r="AA293" s="279"/>
      <c r="AC293" s="279"/>
      <c r="AX293" s="279"/>
      <c r="AY293" s="279"/>
      <c r="AZ293" s="279"/>
      <c r="BA293" s="279"/>
      <c r="BB293" s="279"/>
      <c r="BE293" s="279"/>
      <c r="BF293" s="279"/>
    </row>
    <row r="294" spans="21:58" ht="15.75" customHeight="1" x14ac:dyDescent="0.2">
      <c r="U294" s="279"/>
      <c r="X294" s="279"/>
      <c r="Z294" s="279"/>
      <c r="AA294" s="279"/>
      <c r="AC294" s="279"/>
      <c r="AX294" s="279"/>
      <c r="AY294" s="279"/>
      <c r="AZ294" s="279"/>
      <c r="BA294" s="279"/>
      <c r="BB294" s="279"/>
      <c r="BE294" s="279"/>
      <c r="BF294" s="279"/>
    </row>
    <row r="295" spans="21:58" ht="15.75" customHeight="1" x14ac:dyDescent="0.2">
      <c r="U295" s="279"/>
      <c r="X295" s="279"/>
      <c r="Z295" s="279"/>
      <c r="AA295" s="279"/>
      <c r="AC295" s="279"/>
      <c r="AX295" s="279"/>
      <c r="AY295" s="279"/>
      <c r="AZ295" s="279"/>
      <c r="BA295" s="279"/>
      <c r="BB295" s="279"/>
      <c r="BE295" s="279"/>
      <c r="BF295" s="279"/>
    </row>
    <row r="296" spans="21:58" ht="15.75" customHeight="1" x14ac:dyDescent="0.2">
      <c r="U296" s="279"/>
      <c r="X296" s="279"/>
      <c r="Z296" s="279"/>
      <c r="AA296" s="279"/>
      <c r="AC296" s="279"/>
      <c r="AX296" s="279"/>
      <c r="AY296" s="279"/>
      <c r="AZ296" s="279"/>
      <c r="BA296" s="279"/>
      <c r="BB296" s="279"/>
      <c r="BE296" s="279"/>
      <c r="BF296" s="279"/>
    </row>
    <row r="297" spans="21:58" ht="15.75" customHeight="1" x14ac:dyDescent="0.2">
      <c r="U297" s="279"/>
      <c r="X297" s="279"/>
      <c r="Z297" s="279"/>
      <c r="AA297" s="279"/>
      <c r="AC297" s="279"/>
      <c r="AX297" s="279"/>
      <c r="AY297" s="279"/>
      <c r="AZ297" s="279"/>
      <c r="BA297" s="279"/>
      <c r="BB297" s="279"/>
      <c r="BE297" s="279"/>
      <c r="BF297" s="279"/>
    </row>
    <row r="298" spans="21:58" ht="15.75" customHeight="1" x14ac:dyDescent="0.2">
      <c r="U298" s="279"/>
      <c r="X298" s="279"/>
      <c r="Z298" s="279"/>
      <c r="AA298" s="279"/>
      <c r="AC298" s="279"/>
      <c r="AX298" s="279"/>
      <c r="AY298" s="279"/>
      <c r="AZ298" s="279"/>
      <c r="BA298" s="279"/>
      <c r="BB298" s="279"/>
      <c r="BE298" s="279"/>
      <c r="BF298" s="279"/>
    </row>
    <row r="299" spans="21:58" ht="15.75" customHeight="1" x14ac:dyDescent="0.2">
      <c r="U299" s="279"/>
      <c r="X299" s="279"/>
      <c r="Z299" s="279"/>
      <c r="AA299" s="279"/>
      <c r="AC299" s="279"/>
      <c r="AX299" s="279"/>
      <c r="AY299" s="279"/>
      <c r="AZ299" s="279"/>
      <c r="BA299" s="279"/>
      <c r="BB299" s="279"/>
      <c r="BE299" s="279"/>
      <c r="BF299" s="279"/>
    </row>
    <row r="300" spans="21:58" ht="15.75" customHeight="1" x14ac:dyDescent="0.2">
      <c r="U300" s="279"/>
      <c r="X300" s="279"/>
      <c r="Z300" s="279"/>
      <c r="AA300" s="279"/>
      <c r="AC300" s="279"/>
      <c r="AX300" s="279"/>
      <c r="AY300" s="279"/>
      <c r="AZ300" s="279"/>
      <c r="BA300" s="279"/>
      <c r="BB300" s="279"/>
      <c r="BE300" s="279"/>
      <c r="BF300" s="279"/>
    </row>
    <row r="301" spans="21:58" ht="15.75" customHeight="1" x14ac:dyDescent="0.2">
      <c r="U301" s="279"/>
      <c r="X301" s="279"/>
      <c r="Z301" s="279"/>
      <c r="AA301" s="279"/>
      <c r="AC301" s="279"/>
      <c r="AX301" s="279"/>
      <c r="AY301" s="279"/>
      <c r="AZ301" s="279"/>
      <c r="BA301" s="279"/>
      <c r="BB301" s="279"/>
      <c r="BE301" s="279"/>
      <c r="BF301" s="279"/>
    </row>
    <row r="302" spans="21:58" ht="15.75" customHeight="1" x14ac:dyDescent="0.2">
      <c r="U302" s="279"/>
      <c r="X302" s="279"/>
      <c r="Z302" s="279"/>
      <c r="AA302" s="279"/>
      <c r="AC302" s="279"/>
      <c r="AX302" s="279"/>
      <c r="AY302" s="279"/>
      <c r="AZ302" s="279"/>
      <c r="BA302" s="279"/>
      <c r="BB302" s="279"/>
      <c r="BE302" s="279"/>
      <c r="BF302" s="279"/>
    </row>
    <row r="303" spans="21:58" ht="15.75" customHeight="1" x14ac:dyDescent="0.2">
      <c r="U303" s="279"/>
      <c r="X303" s="279"/>
      <c r="Z303" s="279"/>
      <c r="AA303" s="279"/>
      <c r="AC303" s="279"/>
      <c r="AX303" s="279"/>
      <c r="AY303" s="279"/>
      <c r="AZ303" s="279"/>
      <c r="BA303" s="279"/>
      <c r="BB303" s="279"/>
      <c r="BE303" s="279"/>
      <c r="BF303" s="279"/>
    </row>
    <row r="304" spans="21:58" ht="15.75" customHeight="1" x14ac:dyDescent="0.2">
      <c r="U304" s="279"/>
      <c r="X304" s="279"/>
      <c r="Z304" s="279"/>
      <c r="AA304" s="279"/>
      <c r="AC304" s="279"/>
      <c r="AX304" s="279"/>
      <c r="AY304" s="279"/>
      <c r="AZ304" s="279"/>
      <c r="BA304" s="279"/>
      <c r="BB304" s="279"/>
      <c r="BE304" s="279"/>
      <c r="BF304" s="279"/>
    </row>
    <row r="305" spans="21:58" ht="15.75" customHeight="1" x14ac:dyDescent="0.2">
      <c r="U305" s="279"/>
      <c r="X305" s="279"/>
      <c r="Z305" s="279"/>
      <c r="AA305" s="279"/>
      <c r="AC305" s="279"/>
      <c r="AX305" s="279"/>
      <c r="AY305" s="279"/>
      <c r="AZ305" s="279"/>
      <c r="BA305" s="279"/>
      <c r="BB305" s="279"/>
      <c r="BE305" s="279"/>
      <c r="BF305" s="279"/>
    </row>
    <row r="306" spans="21:58" ht="15.75" customHeight="1" x14ac:dyDescent="0.2">
      <c r="U306" s="279"/>
      <c r="X306" s="279"/>
      <c r="Z306" s="279"/>
      <c r="AA306" s="279"/>
      <c r="AC306" s="279"/>
      <c r="AX306" s="279"/>
      <c r="AY306" s="279"/>
      <c r="AZ306" s="279"/>
      <c r="BA306" s="279"/>
      <c r="BB306" s="279"/>
      <c r="BE306" s="279"/>
      <c r="BF306" s="279"/>
    </row>
    <row r="307" spans="21:58" ht="15.75" customHeight="1" x14ac:dyDescent="0.2">
      <c r="U307" s="279"/>
      <c r="X307" s="279"/>
      <c r="Z307" s="279"/>
      <c r="AA307" s="279"/>
      <c r="AC307" s="279"/>
      <c r="AX307" s="279"/>
      <c r="AY307" s="279"/>
      <c r="AZ307" s="279"/>
      <c r="BA307" s="279"/>
      <c r="BB307" s="279"/>
      <c r="BE307" s="279"/>
      <c r="BF307" s="279"/>
    </row>
    <row r="308" spans="21:58" ht="15.75" customHeight="1" x14ac:dyDescent="0.2">
      <c r="U308" s="279"/>
      <c r="X308" s="279"/>
      <c r="Z308" s="279"/>
      <c r="AA308" s="279"/>
      <c r="AC308" s="279"/>
      <c r="AX308" s="279"/>
      <c r="AY308" s="279"/>
      <c r="AZ308" s="279"/>
      <c r="BA308" s="279"/>
      <c r="BB308" s="279"/>
      <c r="BE308" s="279"/>
      <c r="BF308" s="279"/>
    </row>
    <row r="309" spans="21:58" ht="15.75" customHeight="1" x14ac:dyDescent="0.2">
      <c r="U309" s="279"/>
      <c r="X309" s="279"/>
      <c r="Z309" s="279"/>
      <c r="AA309" s="279"/>
      <c r="AC309" s="279"/>
      <c r="AX309" s="279"/>
      <c r="AY309" s="279"/>
      <c r="AZ309" s="279"/>
      <c r="BA309" s="279"/>
      <c r="BB309" s="279"/>
      <c r="BE309" s="279"/>
      <c r="BF309" s="279"/>
    </row>
    <row r="310" spans="21:58" ht="15.75" customHeight="1" x14ac:dyDescent="0.2">
      <c r="U310" s="279"/>
      <c r="X310" s="279"/>
      <c r="Z310" s="279"/>
      <c r="AA310" s="279"/>
      <c r="AC310" s="279"/>
      <c r="AX310" s="279"/>
      <c r="AY310" s="279"/>
      <c r="AZ310" s="279"/>
      <c r="BA310" s="279"/>
      <c r="BB310" s="279"/>
      <c r="BE310" s="279"/>
      <c r="BF310" s="279"/>
    </row>
    <row r="311" spans="21:58" ht="15.75" customHeight="1" x14ac:dyDescent="0.2">
      <c r="U311" s="279"/>
      <c r="X311" s="279"/>
      <c r="Z311" s="279"/>
      <c r="AA311" s="279"/>
      <c r="AC311" s="279"/>
      <c r="AX311" s="279"/>
      <c r="AY311" s="279"/>
      <c r="AZ311" s="279"/>
      <c r="BA311" s="279"/>
      <c r="BB311" s="279"/>
      <c r="BE311" s="279"/>
      <c r="BF311" s="279"/>
    </row>
    <row r="312" spans="21:58" ht="15.75" customHeight="1" x14ac:dyDescent="0.2">
      <c r="U312" s="279"/>
      <c r="X312" s="279"/>
      <c r="Z312" s="279"/>
      <c r="AA312" s="279"/>
      <c r="AC312" s="279"/>
      <c r="AX312" s="279"/>
      <c r="AY312" s="279"/>
      <c r="AZ312" s="279"/>
      <c r="BA312" s="279"/>
      <c r="BB312" s="279"/>
      <c r="BE312" s="279"/>
      <c r="BF312" s="279"/>
    </row>
    <row r="313" spans="21:58" ht="15.75" customHeight="1" x14ac:dyDescent="0.2">
      <c r="U313" s="279"/>
      <c r="X313" s="279"/>
      <c r="Z313" s="279"/>
      <c r="AA313" s="279"/>
      <c r="AC313" s="279"/>
      <c r="AX313" s="279"/>
      <c r="AY313" s="279"/>
      <c r="AZ313" s="279"/>
      <c r="BA313" s="279"/>
      <c r="BB313" s="279"/>
      <c r="BE313" s="279"/>
      <c r="BF313" s="279"/>
    </row>
    <row r="314" spans="21:58" ht="15.75" customHeight="1" x14ac:dyDescent="0.2">
      <c r="U314" s="279"/>
      <c r="X314" s="279"/>
      <c r="Z314" s="279"/>
      <c r="AA314" s="279"/>
      <c r="AC314" s="279"/>
      <c r="AX314" s="279"/>
      <c r="AY314" s="279"/>
      <c r="AZ314" s="279"/>
      <c r="BA314" s="279"/>
      <c r="BB314" s="279"/>
      <c r="BE314" s="279"/>
      <c r="BF314" s="279"/>
    </row>
    <row r="315" spans="21:58" ht="15.75" customHeight="1" x14ac:dyDescent="0.2">
      <c r="U315" s="279"/>
      <c r="X315" s="279"/>
      <c r="Z315" s="279"/>
      <c r="AA315" s="279"/>
      <c r="AC315" s="279"/>
      <c r="AX315" s="279"/>
      <c r="AY315" s="279"/>
      <c r="AZ315" s="279"/>
      <c r="BA315" s="279"/>
      <c r="BB315" s="279"/>
      <c r="BE315" s="279"/>
      <c r="BF315" s="279"/>
    </row>
    <row r="316" spans="21:58" ht="15.75" customHeight="1" x14ac:dyDescent="0.2">
      <c r="U316" s="279"/>
      <c r="X316" s="279"/>
      <c r="Z316" s="279"/>
      <c r="AA316" s="279"/>
      <c r="AC316" s="279"/>
      <c r="AX316" s="279"/>
      <c r="AY316" s="279"/>
      <c r="AZ316" s="279"/>
      <c r="BA316" s="279"/>
      <c r="BB316" s="279"/>
      <c r="BE316" s="279"/>
      <c r="BF316" s="279"/>
    </row>
    <row r="317" spans="21:58" ht="15.75" customHeight="1" x14ac:dyDescent="0.2">
      <c r="U317" s="279"/>
      <c r="X317" s="279"/>
      <c r="Z317" s="279"/>
      <c r="AA317" s="279"/>
      <c r="AC317" s="279"/>
      <c r="AX317" s="279"/>
      <c r="AY317" s="279"/>
      <c r="AZ317" s="279"/>
      <c r="BA317" s="279"/>
      <c r="BB317" s="279"/>
      <c r="BE317" s="279"/>
      <c r="BF317" s="279"/>
    </row>
    <row r="318" spans="21:58" ht="15.75" customHeight="1" x14ac:dyDescent="0.2">
      <c r="U318" s="279"/>
      <c r="X318" s="279"/>
      <c r="Z318" s="279"/>
      <c r="AA318" s="279"/>
      <c r="AC318" s="279"/>
      <c r="AX318" s="279"/>
      <c r="AY318" s="279"/>
      <c r="AZ318" s="279"/>
      <c r="BA318" s="279"/>
      <c r="BB318" s="279"/>
      <c r="BE318" s="279"/>
      <c r="BF318" s="279"/>
    </row>
    <row r="319" spans="21:58" ht="15.75" customHeight="1" x14ac:dyDescent="0.2">
      <c r="U319" s="279"/>
      <c r="X319" s="279"/>
      <c r="Z319" s="279"/>
      <c r="AA319" s="279"/>
      <c r="AC319" s="279"/>
      <c r="AX319" s="279"/>
      <c r="AY319" s="279"/>
      <c r="AZ319" s="279"/>
      <c r="BA319" s="279"/>
      <c r="BB319" s="279"/>
      <c r="BE319" s="279"/>
      <c r="BF319" s="279"/>
    </row>
    <row r="320" spans="21:58" ht="15.75" customHeight="1" x14ac:dyDescent="0.2">
      <c r="U320" s="279"/>
      <c r="X320" s="279"/>
      <c r="Z320" s="279"/>
      <c r="AA320" s="279"/>
      <c r="AC320" s="279"/>
      <c r="AX320" s="279"/>
      <c r="AY320" s="279"/>
      <c r="AZ320" s="279"/>
      <c r="BA320" s="279"/>
      <c r="BB320" s="279"/>
      <c r="BE320" s="279"/>
      <c r="BF320" s="279"/>
    </row>
    <row r="321" spans="21:58" ht="15.75" customHeight="1" x14ac:dyDescent="0.2">
      <c r="U321" s="279"/>
      <c r="X321" s="279"/>
      <c r="Z321" s="279"/>
      <c r="AA321" s="279"/>
      <c r="AC321" s="279"/>
      <c r="AX321" s="279"/>
      <c r="AY321" s="279"/>
      <c r="AZ321" s="279"/>
      <c r="BA321" s="279"/>
      <c r="BB321" s="279"/>
      <c r="BE321" s="279"/>
      <c r="BF321" s="279"/>
    </row>
    <row r="322" spans="21:58" ht="15.75" customHeight="1" x14ac:dyDescent="0.2">
      <c r="U322" s="279"/>
      <c r="X322" s="279"/>
      <c r="Z322" s="279"/>
      <c r="AA322" s="279"/>
      <c r="AC322" s="279"/>
      <c r="AX322" s="279"/>
      <c r="AY322" s="279"/>
      <c r="AZ322" s="279"/>
      <c r="BA322" s="279"/>
      <c r="BB322" s="279"/>
      <c r="BE322" s="279"/>
      <c r="BF322" s="279"/>
    </row>
    <row r="323" spans="21:58" ht="15.75" customHeight="1" x14ac:dyDescent="0.2">
      <c r="U323" s="279"/>
      <c r="X323" s="279"/>
      <c r="Z323" s="279"/>
      <c r="AA323" s="279"/>
      <c r="AC323" s="279"/>
      <c r="AX323" s="279"/>
      <c r="AY323" s="279"/>
      <c r="AZ323" s="279"/>
      <c r="BA323" s="279"/>
      <c r="BB323" s="279"/>
      <c r="BE323" s="279"/>
      <c r="BF323" s="279"/>
    </row>
    <row r="324" spans="21:58" ht="15.75" customHeight="1" x14ac:dyDescent="0.2">
      <c r="U324" s="279"/>
      <c r="X324" s="279"/>
      <c r="Z324" s="279"/>
      <c r="AA324" s="279"/>
      <c r="AC324" s="279"/>
      <c r="AX324" s="279"/>
      <c r="AY324" s="279"/>
      <c r="AZ324" s="279"/>
      <c r="BA324" s="279"/>
      <c r="BB324" s="279"/>
      <c r="BE324" s="279"/>
      <c r="BF324" s="279"/>
    </row>
    <row r="325" spans="21:58" ht="15.75" customHeight="1" x14ac:dyDescent="0.2">
      <c r="U325" s="279"/>
      <c r="X325" s="279"/>
      <c r="Z325" s="279"/>
      <c r="AA325" s="279"/>
      <c r="AC325" s="279"/>
      <c r="AX325" s="279"/>
      <c r="AY325" s="279"/>
      <c r="AZ325" s="279"/>
      <c r="BA325" s="279"/>
      <c r="BB325" s="279"/>
      <c r="BE325" s="279"/>
      <c r="BF325" s="279"/>
    </row>
    <row r="326" spans="21:58" ht="15.75" customHeight="1" x14ac:dyDescent="0.2">
      <c r="U326" s="279"/>
      <c r="X326" s="279"/>
      <c r="Z326" s="279"/>
      <c r="AA326" s="279"/>
      <c r="AC326" s="279"/>
      <c r="AX326" s="279"/>
      <c r="AY326" s="279"/>
      <c r="AZ326" s="279"/>
      <c r="BA326" s="279"/>
      <c r="BB326" s="279"/>
      <c r="BE326" s="279"/>
      <c r="BF326" s="279"/>
    </row>
    <row r="327" spans="21:58" ht="15.75" customHeight="1" x14ac:dyDescent="0.2">
      <c r="U327" s="279"/>
      <c r="X327" s="279"/>
      <c r="Z327" s="279"/>
      <c r="AA327" s="279"/>
      <c r="AC327" s="279"/>
      <c r="AX327" s="279"/>
      <c r="AY327" s="279"/>
      <c r="AZ327" s="279"/>
      <c r="BA327" s="279"/>
      <c r="BB327" s="279"/>
      <c r="BE327" s="279"/>
      <c r="BF327" s="279"/>
    </row>
    <row r="328" spans="21:58" ht="15.75" customHeight="1" x14ac:dyDescent="0.2">
      <c r="U328" s="279"/>
      <c r="X328" s="279"/>
      <c r="Z328" s="279"/>
      <c r="AA328" s="279"/>
      <c r="AC328" s="279"/>
      <c r="AX328" s="279"/>
      <c r="AY328" s="279"/>
      <c r="AZ328" s="279"/>
      <c r="BA328" s="279"/>
      <c r="BB328" s="279"/>
      <c r="BE328" s="279"/>
      <c r="BF328" s="279"/>
    </row>
    <row r="329" spans="21:58" ht="15.75" customHeight="1" x14ac:dyDescent="0.2">
      <c r="U329" s="279"/>
      <c r="X329" s="279"/>
      <c r="Z329" s="279"/>
      <c r="AA329" s="279"/>
      <c r="AC329" s="279"/>
      <c r="AX329" s="279"/>
      <c r="AY329" s="279"/>
      <c r="AZ329" s="279"/>
      <c r="BA329" s="279"/>
      <c r="BB329" s="279"/>
      <c r="BE329" s="279"/>
      <c r="BF329" s="279"/>
    </row>
    <row r="330" spans="21:58" ht="15.75" customHeight="1" x14ac:dyDescent="0.2">
      <c r="U330" s="279"/>
      <c r="X330" s="279"/>
      <c r="Z330" s="279"/>
      <c r="AA330" s="279"/>
      <c r="AC330" s="279"/>
      <c r="AX330" s="279"/>
      <c r="AY330" s="279"/>
      <c r="AZ330" s="279"/>
      <c r="BA330" s="279"/>
      <c r="BB330" s="279"/>
      <c r="BE330" s="279"/>
      <c r="BF330" s="279"/>
    </row>
    <row r="331" spans="21:58" ht="15.75" customHeight="1" x14ac:dyDescent="0.2">
      <c r="U331" s="279"/>
      <c r="X331" s="279"/>
      <c r="Z331" s="279"/>
      <c r="AA331" s="279"/>
      <c r="AC331" s="279"/>
      <c r="AX331" s="279"/>
      <c r="AY331" s="279"/>
      <c r="AZ331" s="279"/>
      <c r="BA331" s="279"/>
      <c r="BB331" s="279"/>
      <c r="BE331" s="279"/>
      <c r="BF331" s="279"/>
    </row>
    <row r="332" spans="21:58" ht="15.75" customHeight="1" x14ac:dyDescent="0.2">
      <c r="U332" s="279"/>
      <c r="X332" s="279"/>
      <c r="Z332" s="279"/>
      <c r="AA332" s="279"/>
      <c r="AC332" s="279"/>
      <c r="AX332" s="279"/>
      <c r="AY332" s="279"/>
      <c r="AZ332" s="279"/>
      <c r="BA332" s="279"/>
      <c r="BB332" s="279"/>
      <c r="BE332" s="279"/>
      <c r="BF332" s="279"/>
    </row>
    <row r="333" spans="21:58" ht="15.75" customHeight="1" x14ac:dyDescent="0.2">
      <c r="U333" s="279"/>
      <c r="X333" s="279"/>
      <c r="Z333" s="279"/>
      <c r="AA333" s="279"/>
      <c r="AC333" s="279"/>
      <c r="AX333" s="279"/>
      <c r="AY333" s="279"/>
      <c r="AZ333" s="279"/>
      <c r="BA333" s="279"/>
      <c r="BB333" s="279"/>
      <c r="BE333" s="279"/>
      <c r="BF333" s="279"/>
    </row>
    <row r="334" spans="21:58" ht="15.75" customHeight="1" x14ac:dyDescent="0.2">
      <c r="U334" s="279"/>
      <c r="X334" s="279"/>
      <c r="Z334" s="279"/>
      <c r="AA334" s="279"/>
      <c r="AC334" s="279"/>
      <c r="AX334" s="279"/>
      <c r="AY334" s="279"/>
      <c r="AZ334" s="279"/>
      <c r="BA334" s="279"/>
      <c r="BB334" s="279"/>
      <c r="BE334" s="279"/>
      <c r="BF334" s="279"/>
    </row>
    <row r="335" spans="21:58" ht="15.75" customHeight="1" x14ac:dyDescent="0.2">
      <c r="U335" s="279"/>
      <c r="X335" s="279"/>
      <c r="Z335" s="279"/>
      <c r="AA335" s="279"/>
      <c r="AC335" s="279"/>
      <c r="AX335" s="279"/>
      <c r="AY335" s="279"/>
      <c r="AZ335" s="279"/>
      <c r="BA335" s="279"/>
      <c r="BB335" s="279"/>
      <c r="BE335" s="279"/>
      <c r="BF335" s="279"/>
    </row>
    <row r="336" spans="21:58" ht="15.75" customHeight="1" x14ac:dyDescent="0.2">
      <c r="U336" s="279"/>
      <c r="X336" s="279"/>
      <c r="Z336" s="279"/>
      <c r="AA336" s="279"/>
      <c r="AC336" s="279"/>
      <c r="AX336" s="279"/>
      <c r="AY336" s="279"/>
      <c r="AZ336" s="279"/>
      <c r="BA336" s="279"/>
      <c r="BB336" s="279"/>
      <c r="BE336" s="279"/>
      <c r="BF336" s="279"/>
    </row>
    <row r="337" spans="21:58" ht="15.75" customHeight="1" x14ac:dyDescent="0.2">
      <c r="U337" s="279"/>
      <c r="X337" s="279"/>
      <c r="Z337" s="279"/>
      <c r="AA337" s="279"/>
      <c r="AC337" s="279"/>
      <c r="AX337" s="279"/>
      <c r="AY337" s="279"/>
      <c r="AZ337" s="279"/>
      <c r="BA337" s="279"/>
      <c r="BB337" s="279"/>
      <c r="BE337" s="279"/>
      <c r="BF337" s="279"/>
    </row>
    <row r="338" spans="21:58" ht="15.75" customHeight="1" x14ac:dyDescent="0.2">
      <c r="U338" s="279"/>
      <c r="X338" s="279"/>
      <c r="Z338" s="279"/>
      <c r="AA338" s="279"/>
      <c r="AC338" s="279"/>
      <c r="AX338" s="279"/>
      <c r="AY338" s="279"/>
      <c r="AZ338" s="279"/>
      <c r="BA338" s="279"/>
      <c r="BB338" s="279"/>
      <c r="BE338" s="279"/>
      <c r="BF338" s="279"/>
    </row>
    <row r="339" spans="21:58" ht="15.75" customHeight="1" x14ac:dyDescent="0.2">
      <c r="U339" s="279"/>
      <c r="X339" s="279"/>
      <c r="Z339" s="279"/>
      <c r="AA339" s="279"/>
      <c r="AC339" s="279"/>
      <c r="AX339" s="279"/>
      <c r="AY339" s="279"/>
      <c r="AZ339" s="279"/>
      <c r="BA339" s="279"/>
      <c r="BB339" s="279"/>
      <c r="BE339" s="279"/>
      <c r="BF339" s="279"/>
    </row>
    <row r="340" spans="21:58" ht="15.75" customHeight="1" x14ac:dyDescent="0.2">
      <c r="U340" s="279"/>
      <c r="X340" s="279"/>
      <c r="Z340" s="279"/>
      <c r="AA340" s="279"/>
      <c r="AC340" s="279"/>
      <c r="AX340" s="279"/>
      <c r="AY340" s="279"/>
      <c r="AZ340" s="279"/>
      <c r="BA340" s="279"/>
      <c r="BB340" s="279"/>
      <c r="BE340" s="279"/>
      <c r="BF340" s="279"/>
    </row>
    <row r="341" spans="21:58" ht="15.75" customHeight="1" x14ac:dyDescent="0.2">
      <c r="U341" s="279"/>
      <c r="X341" s="279"/>
      <c r="Z341" s="279"/>
      <c r="AA341" s="279"/>
      <c r="AC341" s="279"/>
      <c r="AX341" s="279"/>
      <c r="AY341" s="279"/>
      <c r="AZ341" s="279"/>
      <c r="BA341" s="279"/>
      <c r="BB341" s="279"/>
      <c r="BE341" s="279"/>
      <c r="BF341" s="279"/>
    </row>
    <row r="342" spans="21:58" ht="15.75" customHeight="1" x14ac:dyDescent="0.2">
      <c r="U342" s="279"/>
      <c r="X342" s="279"/>
      <c r="Z342" s="279"/>
      <c r="AA342" s="279"/>
      <c r="AC342" s="279"/>
      <c r="AX342" s="279"/>
      <c r="AY342" s="279"/>
      <c r="AZ342" s="279"/>
      <c r="BA342" s="279"/>
      <c r="BB342" s="279"/>
      <c r="BE342" s="279"/>
      <c r="BF342" s="279"/>
    </row>
    <row r="343" spans="21:58" ht="15.75" customHeight="1" x14ac:dyDescent="0.2">
      <c r="U343" s="279"/>
      <c r="X343" s="279"/>
      <c r="Z343" s="279"/>
      <c r="AA343" s="279"/>
      <c r="AC343" s="279"/>
      <c r="AX343" s="279"/>
      <c r="AY343" s="279"/>
      <c r="AZ343" s="279"/>
      <c r="BA343" s="279"/>
      <c r="BB343" s="279"/>
      <c r="BE343" s="279"/>
      <c r="BF343" s="279"/>
    </row>
    <row r="344" spans="21:58" ht="15.75" customHeight="1" x14ac:dyDescent="0.2">
      <c r="U344" s="279"/>
      <c r="X344" s="279"/>
      <c r="Z344" s="279"/>
      <c r="AA344" s="279"/>
      <c r="AC344" s="279"/>
      <c r="AX344" s="279"/>
      <c r="AY344" s="279"/>
      <c r="AZ344" s="279"/>
      <c r="BA344" s="279"/>
      <c r="BB344" s="279"/>
      <c r="BE344" s="279"/>
      <c r="BF344" s="279"/>
    </row>
    <row r="345" spans="21:58" ht="15.75" customHeight="1" x14ac:dyDescent="0.2">
      <c r="U345" s="279"/>
      <c r="X345" s="279"/>
      <c r="Z345" s="279"/>
      <c r="AA345" s="279"/>
      <c r="AC345" s="279"/>
      <c r="AX345" s="279"/>
      <c r="AY345" s="279"/>
      <c r="AZ345" s="279"/>
      <c r="BA345" s="279"/>
      <c r="BB345" s="279"/>
      <c r="BE345" s="279"/>
      <c r="BF345" s="279"/>
    </row>
    <row r="346" spans="21:58" ht="15.75" customHeight="1" x14ac:dyDescent="0.2">
      <c r="U346" s="279"/>
      <c r="X346" s="279"/>
      <c r="Z346" s="279"/>
      <c r="AA346" s="279"/>
      <c r="AC346" s="279"/>
      <c r="AX346" s="279"/>
      <c r="AY346" s="279"/>
      <c r="AZ346" s="279"/>
      <c r="BA346" s="279"/>
      <c r="BB346" s="279"/>
      <c r="BE346" s="279"/>
      <c r="BF346" s="279"/>
    </row>
    <row r="347" spans="21:58" ht="15.75" customHeight="1" x14ac:dyDescent="0.2">
      <c r="U347" s="279"/>
      <c r="X347" s="279"/>
      <c r="Z347" s="279"/>
      <c r="AA347" s="279"/>
      <c r="AC347" s="279"/>
      <c r="AX347" s="279"/>
      <c r="AY347" s="279"/>
      <c r="AZ347" s="279"/>
      <c r="BA347" s="279"/>
      <c r="BB347" s="279"/>
      <c r="BE347" s="279"/>
      <c r="BF347" s="279"/>
    </row>
    <row r="348" spans="21:58" ht="15.75" customHeight="1" x14ac:dyDescent="0.2">
      <c r="U348" s="279"/>
      <c r="X348" s="279"/>
      <c r="Z348" s="279"/>
      <c r="AA348" s="279"/>
      <c r="AC348" s="279"/>
      <c r="AX348" s="279"/>
      <c r="AY348" s="279"/>
      <c r="AZ348" s="279"/>
      <c r="BA348" s="279"/>
      <c r="BB348" s="279"/>
      <c r="BE348" s="279"/>
      <c r="BF348" s="279"/>
    </row>
    <row r="349" spans="21:58" ht="15.75" customHeight="1" x14ac:dyDescent="0.2">
      <c r="U349" s="279"/>
      <c r="X349" s="279"/>
      <c r="Z349" s="279"/>
      <c r="AA349" s="279"/>
      <c r="AC349" s="279"/>
      <c r="AX349" s="279"/>
      <c r="AY349" s="279"/>
      <c r="AZ349" s="279"/>
      <c r="BA349" s="279"/>
      <c r="BB349" s="279"/>
      <c r="BE349" s="279"/>
      <c r="BF349" s="279"/>
    </row>
    <row r="350" spans="21:58" ht="15.75" customHeight="1" x14ac:dyDescent="0.2">
      <c r="U350" s="279"/>
      <c r="X350" s="279"/>
      <c r="Z350" s="279"/>
      <c r="AA350" s="279"/>
      <c r="AC350" s="279"/>
      <c r="AX350" s="279"/>
      <c r="AY350" s="279"/>
      <c r="AZ350" s="279"/>
      <c r="BA350" s="279"/>
      <c r="BB350" s="279"/>
      <c r="BE350" s="279"/>
      <c r="BF350" s="279"/>
    </row>
    <row r="351" spans="21:58" ht="15.75" customHeight="1" x14ac:dyDescent="0.2">
      <c r="U351" s="279"/>
      <c r="X351" s="279"/>
      <c r="Z351" s="279"/>
      <c r="AA351" s="279"/>
      <c r="AC351" s="279"/>
      <c r="AX351" s="279"/>
      <c r="AY351" s="279"/>
      <c r="AZ351" s="279"/>
      <c r="BA351" s="279"/>
      <c r="BB351" s="279"/>
      <c r="BE351" s="279"/>
      <c r="BF351" s="279"/>
    </row>
    <row r="352" spans="21:58" ht="15.75" customHeight="1" x14ac:dyDescent="0.2">
      <c r="U352" s="279"/>
      <c r="X352" s="279"/>
      <c r="Z352" s="279"/>
      <c r="AA352" s="279"/>
      <c r="AC352" s="279"/>
      <c r="AX352" s="279"/>
      <c r="AY352" s="279"/>
      <c r="AZ352" s="279"/>
      <c r="BA352" s="279"/>
      <c r="BB352" s="279"/>
      <c r="BE352" s="279"/>
      <c r="BF352" s="279"/>
    </row>
    <row r="353" spans="21:58" ht="15.75" customHeight="1" x14ac:dyDescent="0.2">
      <c r="U353" s="279"/>
      <c r="X353" s="279"/>
      <c r="Z353" s="279"/>
      <c r="AA353" s="279"/>
      <c r="AC353" s="279"/>
      <c r="AX353" s="279"/>
      <c r="AY353" s="279"/>
      <c r="AZ353" s="279"/>
      <c r="BA353" s="279"/>
      <c r="BB353" s="279"/>
      <c r="BE353" s="279"/>
      <c r="BF353" s="279"/>
    </row>
    <row r="354" spans="21:58" ht="15.75" customHeight="1" x14ac:dyDescent="0.2">
      <c r="U354" s="279"/>
      <c r="X354" s="279"/>
      <c r="Z354" s="279"/>
      <c r="AA354" s="279"/>
      <c r="AC354" s="279"/>
      <c r="AX354" s="279"/>
      <c r="AY354" s="279"/>
      <c r="AZ354" s="279"/>
      <c r="BA354" s="279"/>
      <c r="BB354" s="279"/>
      <c r="BE354" s="279"/>
      <c r="BF354" s="279"/>
    </row>
    <row r="355" spans="21:58" ht="15.75" customHeight="1" x14ac:dyDescent="0.2">
      <c r="U355" s="279"/>
      <c r="X355" s="279"/>
      <c r="Z355" s="279"/>
      <c r="AA355" s="279"/>
      <c r="AC355" s="279"/>
      <c r="AX355" s="279"/>
      <c r="AY355" s="279"/>
      <c r="AZ355" s="279"/>
      <c r="BA355" s="279"/>
      <c r="BB355" s="279"/>
      <c r="BE355" s="279"/>
      <c r="BF355" s="279"/>
    </row>
    <row r="356" spans="21:58" ht="15.75" customHeight="1" x14ac:dyDescent="0.2">
      <c r="U356" s="279"/>
      <c r="X356" s="279"/>
      <c r="Z356" s="279"/>
      <c r="AA356" s="279"/>
      <c r="AC356" s="279"/>
      <c r="AX356" s="279"/>
      <c r="AY356" s="279"/>
      <c r="AZ356" s="279"/>
      <c r="BA356" s="279"/>
      <c r="BB356" s="279"/>
      <c r="BE356" s="279"/>
      <c r="BF356" s="279"/>
    </row>
    <row r="357" spans="21:58" ht="15.75" customHeight="1" x14ac:dyDescent="0.2">
      <c r="U357" s="279"/>
      <c r="X357" s="279"/>
      <c r="Z357" s="279"/>
      <c r="AA357" s="279"/>
      <c r="AC357" s="279"/>
      <c r="AX357" s="279"/>
      <c r="AY357" s="279"/>
      <c r="AZ357" s="279"/>
      <c r="BA357" s="279"/>
      <c r="BB357" s="279"/>
      <c r="BE357" s="279"/>
      <c r="BF357" s="279"/>
    </row>
    <row r="358" spans="21:58" ht="15.75" customHeight="1" x14ac:dyDescent="0.2">
      <c r="U358" s="279"/>
      <c r="X358" s="279"/>
      <c r="Z358" s="279"/>
      <c r="AA358" s="279"/>
      <c r="AC358" s="279"/>
      <c r="AX358" s="279"/>
      <c r="AY358" s="279"/>
      <c r="AZ358" s="279"/>
      <c r="BA358" s="279"/>
      <c r="BB358" s="279"/>
      <c r="BE358" s="279"/>
      <c r="BF358" s="279"/>
    </row>
    <row r="359" spans="21:58" ht="15.75" customHeight="1" x14ac:dyDescent="0.2">
      <c r="U359" s="279"/>
      <c r="X359" s="279"/>
      <c r="Z359" s="279"/>
      <c r="AA359" s="279"/>
      <c r="AC359" s="279"/>
      <c r="AX359" s="279"/>
      <c r="AY359" s="279"/>
      <c r="AZ359" s="279"/>
      <c r="BA359" s="279"/>
      <c r="BB359" s="279"/>
      <c r="BE359" s="279"/>
      <c r="BF359" s="279"/>
    </row>
    <row r="360" spans="21:58" ht="15.75" customHeight="1" x14ac:dyDescent="0.2">
      <c r="U360" s="279"/>
      <c r="X360" s="279"/>
      <c r="Z360" s="279"/>
      <c r="AA360" s="279"/>
      <c r="AC360" s="279"/>
      <c r="AX360" s="279"/>
      <c r="AY360" s="279"/>
      <c r="AZ360" s="279"/>
      <c r="BA360" s="279"/>
      <c r="BB360" s="279"/>
      <c r="BE360" s="279"/>
      <c r="BF360" s="279"/>
    </row>
    <row r="361" spans="21:58" ht="15.75" customHeight="1" x14ac:dyDescent="0.2">
      <c r="U361" s="279"/>
      <c r="X361" s="279"/>
      <c r="Z361" s="279"/>
      <c r="AA361" s="279"/>
      <c r="AC361" s="279"/>
      <c r="AX361" s="279"/>
      <c r="AY361" s="279"/>
      <c r="AZ361" s="279"/>
      <c r="BA361" s="279"/>
      <c r="BB361" s="279"/>
      <c r="BE361" s="279"/>
      <c r="BF361" s="279"/>
    </row>
    <row r="362" spans="21:58" ht="15.75" customHeight="1" x14ac:dyDescent="0.2">
      <c r="U362" s="279"/>
      <c r="X362" s="279"/>
      <c r="Z362" s="279"/>
      <c r="AA362" s="279"/>
      <c r="AC362" s="279"/>
      <c r="AX362" s="279"/>
      <c r="AY362" s="279"/>
      <c r="AZ362" s="279"/>
      <c r="BA362" s="279"/>
      <c r="BB362" s="279"/>
      <c r="BE362" s="279"/>
      <c r="BF362" s="279"/>
    </row>
    <row r="363" spans="21:58" ht="15.75" customHeight="1" x14ac:dyDescent="0.2">
      <c r="U363" s="279"/>
      <c r="X363" s="279"/>
      <c r="Z363" s="279"/>
      <c r="AA363" s="279"/>
      <c r="AC363" s="279"/>
      <c r="AX363" s="279"/>
      <c r="AY363" s="279"/>
      <c r="AZ363" s="279"/>
      <c r="BA363" s="279"/>
      <c r="BB363" s="279"/>
      <c r="BE363" s="279"/>
      <c r="BF363" s="279"/>
    </row>
    <row r="364" spans="21:58" ht="15.75" customHeight="1" x14ac:dyDescent="0.2">
      <c r="U364" s="279"/>
      <c r="X364" s="279"/>
      <c r="Z364" s="279"/>
      <c r="AA364" s="279"/>
      <c r="AC364" s="279"/>
      <c r="AX364" s="279"/>
      <c r="AY364" s="279"/>
      <c r="AZ364" s="279"/>
      <c r="BA364" s="279"/>
      <c r="BB364" s="279"/>
      <c r="BE364" s="279"/>
      <c r="BF364" s="279"/>
    </row>
    <row r="365" spans="21:58" ht="15.75" customHeight="1" x14ac:dyDescent="0.2">
      <c r="U365" s="279"/>
      <c r="X365" s="279"/>
      <c r="Z365" s="279"/>
      <c r="AA365" s="279"/>
      <c r="AC365" s="279"/>
      <c r="AX365" s="279"/>
      <c r="AY365" s="279"/>
      <c r="AZ365" s="279"/>
      <c r="BA365" s="279"/>
      <c r="BB365" s="279"/>
      <c r="BE365" s="279"/>
      <c r="BF365" s="279"/>
    </row>
    <row r="366" spans="21:58" ht="15.75" customHeight="1" x14ac:dyDescent="0.2">
      <c r="U366" s="279"/>
      <c r="X366" s="279"/>
      <c r="Z366" s="279"/>
      <c r="AA366" s="279"/>
      <c r="AC366" s="279"/>
      <c r="AX366" s="279"/>
      <c r="AY366" s="279"/>
      <c r="AZ366" s="279"/>
      <c r="BA366" s="279"/>
      <c r="BB366" s="279"/>
      <c r="BE366" s="279"/>
      <c r="BF366" s="279"/>
    </row>
    <row r="367" spans="21:58" ht="15.75" customHeight="1" x14ac:dyDescent="0.2">
      <c r="U367" s="279"/>
      <c r="X367" s="279"/>
      <c r="Z367" s="279"/>
      <c r="AA367" s="279"/>
      <c r="AC367" s="279"/>
      <c r="AX367" s="279"/>
      <c r="AY367" s="279"/>
      <c r="AZ367" s="279"/>
      <c r="BA367" s="279"/>
      <c r="BB367" s="279"/>
      <c r="BE367" s="279"/>
      <c r="BF367" s="279"/>
    </row>
    <row r="368" spans="21:58" ht="15.75" customHeight="1" x14ac:dyDescent="0.2">
      <c r="U368" s="279"/>
      <c r="X368" s="279"/>
      <c r="Z368" s="279"/>
      <c r="AA368" s="279"/>
      <c r="AC368" s="279"/>
      <c r="AX368" s="279"/>
      <c r="AY368" s="279"/>
      <c r="AZ368" s="279"/>
      <c r="BA368" s="279"/>
      <c r="BB368" s="279"/>
      <c r="BE368" s="279"/>
      <c r="BF368" s="279"/>
    </row>
    <row r="369" spans="21:58" ht="15.75" customHeight="1" x14ac:dyDescent="0.2">
      <c r="U369" s="279"/>
      <c r="X369" s="279"/>
      <c r="Z369" s="279"/>
      <c r="AA369" s="279"/>
      <c r="AC369" s="279"/>
      <c r="AX369" s="279"/>
      <c r="AY369" s="279"/>
      <c r="AZ369" s="279"/>
      <c r="BA369" s="279"/>
      <c r="BB369" s="279"/>
      <c r="BE369" s="279"/>
      <c r="BF369" s="279"/>
    </row>
    <row r="370" spans="21:58" ht="15.75" customHeight="1" x14ac:dyDescent="0.2">
      <c r="U370" s="279"/>
      <c r="X370" s="279"/>
      <c r="Z370" s="279"/>
      <c r="AA370" s="279"/>
      <c r="AC370" s="279"/>
      <c r="AX370" s="279"/>
      <c r="AY370" s="279"/>
      <c r="AZ370" s="279"/>
      <c r="BA370" s="279"/>
      <c r="BB370" s="279"/>
      <c r="BE370" s="279"/>
      <c r="BF370" s="279"/>
    </row>
    <row r="371" spans="21:58" ht="15.75" customHeight="1" x14ac:dyDescent="0.2">
      <c r="U371" s="279"/>
      <c r="X371" s="279"/>
      <c r="Z371" s="279"/>
      <c r="AA371" s="279"/>
      <c r="AC371" s="279"/>
      <c r="AX371" s="279"/>
      <c r="AY371" s="279"/>
      <c r="AZ371" s="279"/>
      <c r="BA371" s="279"/>
      <c r="BB371" s="279"/>
      <c r="BE371" s="279"/>
      <c r="BF371" s="279"/>
    </row>
    <row r="372" spans="21:58" ht="15.75" customHeight="1" x14ac:dyDescent="0.2">
      <c r="U372" s="279"/>
      <c r="X372" s="279"/>
      <c r="Z372" s="279"/>
      <c r="AA372" s="279"/>
      <c r="AC372" s="279"/>
      <c r="AX372" s="279"/>
      <c r="AY372" s="279"/>
      <c r="AZ372" s="279"/>
      <c r="BA372" s="279"/>
      <c r="BB372" s="279"/>
      <c r="BE372" s="279"/>
      <c r="BF372" s="279"/>
    </row>
    <row r="373" spans="21:58" ht="15.75" customHeight="1" x14ac:dyDescent="0.2">
      <c r="U373" s="279"/>
      <c r="X373" s="279"/>
      <c r="Z373" s="279"/>
      <c r="AA373" s="279"/>
      <c r="AC373" s="279"/>
      <c r="AX373" s="279"/>
      <c r="AY373" s="279"/>
      <c r="AZ373" s="279"/>
      <c r="BA373" s="279"/>
      <c r="BB373" s="279"/>
      <c r="BE373" s="279"/>
      <c r="BF373" s="279"/>
    </row>
    <row r="374" spans="21:58" ht="15.75" customHeight="1" x14ac:dyDescent="0.2">
      <c r="U374" s="279"/>
      <c r="X374" s="279"/>
      <c r="Z374" s="279"/>
      <c r="AA374" s="279"/>
      <c r="AC374" s="279"/>
      <c r="AX374" s="279"/>
      <c r="AY374" s="279"/>
      <c r="AZ374" s="279"/>
      <c r="BA374" s="279"/>
      <c r="BB374" s="279"/>
      <c r="BE374" s="279"/>
      <c r="BF374" s="279"/>
    </row>
    <row r="375" spans="21:58" ht="15.75" customHeight="1" x14ac:dyDescent="0.2">
      <c r="U375" s="279"/>
      <c r="X375" s="279"/>
      <c r="Z375" s="279"/>
      <c r="AA375" s="279"/>
      <c r="AC375" s="279"/>
      <c r="AX375" s="279"/>
      <c r="AY375" s="279"/>
      <c r="AZ375" s="279"/>
      <c r="BA375" s="279"/>
      <c r="BB375" s="279"/>
      <c r="BE375" s="279"/>
      <c r="BF375" s="279"/>
    </row>
    <row r="376" spans="21:58" ht="15.75" customHeight="1" x14ac:dyDescent="0.2">
      <c r="U376" s="279"/>
      <c r="X376" s="279"/>
      <c r="Z376" s="279"/>
      <c r="AA376" s="279"/>
      <c r="AC376" s="279"/>
      <c r="AX376" s="279"/>
      <c r="AY376" s="279"/>
      <c r="AZ376" s="279"/>
      <c r="BA376" s="279"/>
      <c r="BB376" s="279"/>
      <c r="BE376" s="279"/>
      <c r="BF376" s="279"/>
    </row>
    <row r="377" spans="21:58" ht="15.75" customHeight="1" x14ac:dyDescent="0.2">
      <c r="U377" s="279"/>
      <c r="X377" s="279"/>
      <c r="Z377" s="279"/>
      <c r="AA377" s="279"/>
      <c r="AC377" s="279"/>
      <c r="AX377" s="279"/>
      <c r="AY377" s="279"/>
      <c r="AZ377" s="279"/>
      <c r="BA377" s="279"/>
      <c r="BB377" s="279"/>
      <c r="BE377" s="279"/>
      <c r="BF377" s="279"/>
    </row>
    <row r="378" spans="21:58" ht="15.75" customHeight="1" x14ac:dyDescent="0.2">
      <c r="U378" s="279"/>
      <c r="X378" s="279"/>
      <c r="Z378" s="279"/>
      <c r="AA378" s="279"/>
      <c r="AC378" s="279"/>
      <c r="AX378" s="279"/>
      <c r="AY378" s="279"/>
      <c r="AZ378" s="279"/>
      <c r="BA378" s="279"/>
      <c r="BB378" s="279"/>
      <c r="BE378" s="279"/>
      <c r="BF378" s="279"/>
    </row>
    <row r="379" spans="21:58" ht="15.75" customHeight="1" x14ac:dyDescent="0.2">
      <c r="U379" s="279"/>
      <c r="X379" s="279"/>
      <c r="Z379" s="279"/>
      <c r="AA379" s="279"/>
      <c r="AC379" s="279"/>
      <c r="AX379" s="279"/>
      <c r="AY379" s="279"/>
      <c r="AZ379" s="279"/>
      <c r="BA379" s="279"/>
      <c r="BB379" s="279"/>
      <c r="BE379" s="279"/>
      <c r="BF379" s="279"/>
    </row>
    <row r="380" spans="21:58" ht="15.75" customHeight="1" x14ac:dyDescent="0.2">
      <c r="U380" s="279"/>
      <c r="X380" s="279"/>
      <c r="Z380" s="279"/>
      <c r="AA380" s="279"/>
      <c r="AC380" s="279"/>
      <c r="AX380" s="279"/>
      <c r="AY380" s="279"/>
      <c r="AZ380" s="279"/>
      <c r="BA380" s="279"/>
      <c r="BB380" s="279"/>
      <c r="BE380" s="279"/>
      <c r="BF380" s="279"/>
    </row>
    <row r="381" spans="21:58" ht="15.75" customHeight="1" x14ac:dyDescent="0.2">
      <c r="U381" s="279"/>
      <c r="X381" s="279"/>
      <c r="Z381" s="279"/>
      <c r="AA381" s="279"/>
      <c r="AC381" s="279"/>
      <c r="AX381" s="279"/>
      <c r="AY381" s="279"/>
      <c r="AZ381" s="279"/>
      <c r="BA381" s="279"/>
      <c r="BB381" s="279"/>
      <c r="BE381" s="279"/>
      <c r="BF381" s="279"/>
    </row>
    <row r="382" spans="21:58" ht="15.75" customHeight="1" x14ac:dyDescent="0.2">
      <c r="U382" s="279"/>
      <c r="X382" s="279"/>
      <c r="Z382" s="279"/>
      <c r="AA382" s="279"/>
      <c r="AC382" s="279"/>
      <c r="AX382" s="279"/>
      <c r="AY382" s="279"/>
      <c r="AZ382" s="279"/>
      <c r="BA382" s="279"/>
      <c r="BB382" s="279"/>
      <c r="BE382" s="279"/>
      <c r="BF382" s="279"/>
    </row>
    <row r="383" spans="21:58" ht="15.75" customHeight="1" x14ac:dyDescent="0.2">
      <c r="U383" s="279"/>
      <c r="X383" s="279"/>
      <c r="Z383" s="279"/>
      <c r="AA383" s="279"/>
      <c r="AC383" s="279"/>
      <c r="AX383" s="279"/>
      <c r="AY383" s="279"/>
      <c r="AZ383" s="279"/>
      <c r="BA383" s="279"/>
      <c r="BB383" s="279"/>
      <c r="BE383" s="279"/>
      <c r="BF383" s="279"/>
    </row>
    <row r="384" spans="21:58" ht="15.75" customHeight="1" x14ac:dyDescent="0.2">
      <c r="U384" s="279"/>
      <c r="X384" s="279"/>
      <c r="Z384" s="279"/>
      <c r="AA384" s="279"/>
      <c r="AC384" s="279"/>
      <c r="AX384" s="279"/>
      <c r="AY384" s="279"/>
      <c r="AZ384" s="279"/>
      <c r="BA384" s="279"/>
      <c r="BB384" s="279"/>
      <c r="BE384" s="279"/>
      <c r="BF384" s="279"/>
    </row>
    <row r="385" spans="21:58" ht="15.75" customHeight="1" x14ac:dyDescent="0.2">
      <c r="U385" s="279"/>
      <c r="X385" s="279"/>
      <c r="Z385" s="279"/>
      <c r="AA385" s="279"/>
      <c r="AC385" s="279"/>
      <c r="AX385" s="279"/>
      <c r="AY385" s="279"/>
      <c r="AZ385" s="279"/>
      <c r="BA385" s="279"/>
      <c r="BB385" s="279"/>
      <c r="BE385" s="279"/>
      <c r="BF385" s="279"/>
    </row>
    <row r="386" spans="21:58" ht="15.75" customHeight="1" x14ac:dyDescent="0.2">
      <c r="U386" s="279"/>
      <c r="X386" s="279"/>
      <c r="Z386" s="279"/>
      <c r="AA386" s="279"/>
      <c r="AC386" s="279"/>
      <c r="AX386" s="279"/>
      <c r="AY386" s="279"/>
      <c r="AZ386" s="279"/>
      <c r="BA386" s="279"/>
      <c r="BB386" s="279"/>
      <c r="BE386" s="279"/>
      <c r="BF386" s="279"/>
    </row>
    <row r="387" spans="21:58" ht="15.75" customHeight="1" x14ac:dyDescent="0.2">
      <c r="U387" s="279"/>
      <c r="X387" s="279"/>
      <c r="Z387" s="279"/>
      <c r="AA387" s="279"/>
      <c r="AC387" s="279"/>
      <c r="AX387" s="279"/>
      <c r="AY387" s="279"/>
      <c r="AZ387" s="279"/>
      <c r="BA387" s="279"/>
      <c r="BB387" s="279"/>
      <c r="BE387" s="279"/>
      <c r="BF387" s="279"/>
    </row>
    <row r="388" spans="21:58" ht="15.75" customHeight="1" x14ac:dyDescent="0.2">
      <c r="U388" s="279"/>
      <c r="X388" s="279"/>
      <c r="Z388" s="279"/>
      <c r="AA388" s="279"/>
      <c r="AC388" s="279"/>
      <c r="AX388" s="279"/>
      <c r="AY388" s="279"/>
      <c r="AZ388" s="279"/>
      <c r="BA388" s="279"/>
      <c r="BB388" s="279"/>
      <c r="BE388" s="279"/>
      <c r="BF388" s="279"/>
    </row>
    <row r="389" spans="21:58" ht="15.75" customHeight="1" x14ac:dyDescent="0.2">
      <c r="U389" s="279"/>
      <c r="X389" s="279"/>
      <c r="Z389" s="279"/>
      <c r="AA389" s="279"/>
      <c r="AC389" s="279"/>
      <c r="AX389" s="279"/>
      <c r="AY389" s="279"/>
      <c r="AZ389" s="279"/>
      <c r="BA389" s="279"/>
      <c r="BB389" s="279"/>
      <c r="BE389" s="279"/>
      <c r="BF389" s="279"/>
    </row>
    <row r="390" spans="21:58" ht="15.75" customHeight="1" x14ac:dyDescent="0.2">
      <c r="U390" s="279"/>
      <c r="X390" s="279"/>
      <c r="Z390" s="279"/>
      <c r="AA390" s="279"/>
      <c r="AC390" s="279"/>
      <c r="AX390" s="279"/>
      <c r="AY390" s="279"/>
      <c r="AZ390" s="279"/>
      <c r="BA390" s="279"/>
      <c r="BB390" s="279"/>
      <c r="BE390" s="279"/>
      <c r="BF390" s="279"/>
    </row>
    <row r="391" spans="21:58" ht="15.75" customHeight="1" x14ac:dyDescent="0.2">
      <c r="U391" s="279"/>
      <c r="X391" s="279"/>
      <c r="Z391" s="279"/>
      <c r="AA391" s="279"/>
      <c r="AC391" s="279"/>
      <c r="AX391" s="279"/>
      <c r="AY391" s="279"/>
      <c r="AZ391" s="279"/>
      <c r="BA391" s="279"/>
      <c r="BB391" s="279"/>
      <c r="BE391" s="279"/>
      <c r="BF391" s="279"/>
    </row>
    <row r="392" spans="21:58" ht="15.75" customHeight="1" x14ac:dyDescent="0.2">
      <c r="U392" s="279"/>
      <c r="X392" s="279"/>
      <c r="Z392" s="279"/>
      <c r="AA392" s="279"/>
      <c r="AC392" s="279"/>
      <c r="AX392" s="279"/>
      <c r="AY392" s="279"/>
      <c r="AZ392" s="279"/>
      <c r="BA392" s="279"/>
      <c r="BB392" s="279"/>
      <c r="BE392" s="279"/>
      <c r="BF392" s="279"/>
    </row>
    <row r="393" spans="21:58" ht="15.75" customHeight="1" x14ac:dyDescent="0.2">
      <c r="U393" s="279"/>
      <c r="X393" s="279"/>
      <c r="Z393" s="279"/>
      <c r="AA393" s="279"/>
      <c r="AC393" s="279"/>
      <c r="AX393" s="279"/>
      <c r="AY393" s="279"/>
      <c r="AZ393" s="279"/>
      <c r="BA393" s="279"/>
      <c r="BB393" s="279"/>
      <c r="BE393" s="279"/>
      <c r="BF393" s="279"/>
    </row>
    <row r="394" spans="21:58" ht="15.75" customHeight="1" x14ac:dyDescent="0.2">
      <c r="U394" s="279"/>
      <c r="X394" s="279"/>
      <c r="Z394" s="279"/>
      <c r="AA394" s="279"/>
      <c r="AC394" s="279"/>
      <c r="AX394" s="279"/>
      <c r="AY394" s="279"/>
      <c r="AZ394" s="279"/>
      <c r="BA394" s="279"/>
      <c r="BB394" s="279"/>
      <c r="BE394" s="279"/>
      <c r="BF394" s="279"/>
    </row>
    <row r="395" spans="21:58" ht="15.75" customHeight="1" x14ac:dyDescent="0.2">
      <c r="U395" s="279"/>
      <c r="X395" s="279"/>
      <c r="Z395" s="279"/>
      <c r="AA395" s="279"/>
      <c r="AC395" s="279"/>
      <c r="AX395" s="279"/>
      <c r="AY395" s="279"/>
      <c r="AZ395" s="279"/>
      <c r="BA395" s="279"/>
      <c r="BB395" s="279"/>
      <c r="BE395" s="279"/>
      <c r="BF395" s="279"/>
    </row>
    <row r="396" spans="21:58" ht="15.75" customHeight="1" x14ac:dyDescent="0.2">
      <c r="U396" s="279"/>
      <c r="X396" s="279"/>
      <c r="Z396" s="279"/>
      <c r="AA396" s="279"/>
      <c r="AC396" s="279"/>
      <c r="AX396" s="279"/>
      <c r="AY396" s="279"/>
      <c r="AZ396" s="279"/>
      <c r="BA396" s="279"/>
      <c r="BB396" s="279"/>
      <c r="BE396" s="279"/>
      <c r="BF396" s="279"/>
    </row>
    <row r="397" spans="21:58" ht="15.75" customHeight="1" x14ac:dyDescent="0.2">
      <c r="U397" s="279"/>
      <c r="X397" s="279"/>
      <c r="Z397" s="279"/>
      <c r="AA397" s="279"/>
      <c r="AC397" s="279"/>
      <c r="AX397" s="279"/>
      <c r="AY397" s="279"/>
      <c r="AZ397" s="279"/>
      <c r="BA397" s="279"/>
      <c r="BB397" s="279"/>
      <c r="BE397" s="279"/>
      <c r="BF397" s="279"/>
    </row>
    <row r="398" spans="21:58" ht="15.75" customHeight="1" x14ac:dyDescent="0.2">
      <c r="U398" s="279"/>
      <c r="X398" s="279"/>
      <c r="Z398" s="279"/>
      <c r="AA398" s="279"/>
      <c r="AC398" s="279"/>
      <c r="AX398" s="279"/>
      <c r="AY398" s="279"/>
      <c r="AZ398" s="279"/>
      <c r="BA398" s="279"/>
      <c r="BB398" s="279"/>
      <c r="BE398" s="279"/>
      <c r="BF398" s="279"/>
    </row>
    <row r="399" spans="21:58" ht="15.75" customHeight="1" x14ac:dyDescent="0.2">
      <c r="U399" s="279"/>
      <c r="X399" s="279"/>
      <c r="Z399" s="279"/>
      <c r="AA399" s="279"/>
      <c r="AC399" s="279"/>
      <c r="AX399" s="279"/>
      <c r="AY399" s="279"/>
      <c r="AZ399" s="279"/>
      <c r="BA399" s="279"/>
      <c r="BB399" s="279"/>
      <c r="BE399" s="279"/>
      <c r="BF399" s="279"/>
    </row>
    <row r="400" spans="21:58" ht="15.75" customHeight="1" x14ac:dyDescent="0.2">
      <c r="U400" s="279"/>
      <c r="X400" s="279"/>
      <c r="Z400" s="279"/>
      <c r="AA400" s="279"/>
      <c r="AC400" s="279"/>
      <c r="AX400" s="279"/>
      <c r="AY400" s="279"/>
      <c r="AZ400" s="279"/>
      <c r="BA400" s="279"/>
      <c r="BB400" s="279"/>
      <c r="BE400" s="279"/>
      <c r="BF400" s="279"/>
    </row>
    <row r="401" spans="21:58" ht="15.75" customHeight="1" x14ac:dyDescent="0.2">
      <c r="U401" s="279"/>
      <c r="X401" s="279"/>
      <c r="Z401" s="279"/>
      <c r="AA401" s="279"/>
      <c r="AC401" s="279"/>
      <c r="AX401" s="279"/>
      <c r="AY401" s="279"/>
      <c r="AZ401" s="279"/>
      <c r="BA401" s="279"/>
      <c r="BB401" s="279"/>
      <c r="BE401" s="279"/>
      <c r="BF401" s="279"/>
    </row>
    <row r="402" spans="21:58" ht="15.75" customHeight="1" x14ac:dyDescent="0.2">
      <c r="U402" s="279"/>
      <c r="X402" s="279"/>
      <c r="Z402" s="279"/>
      <c r="AA402" s="279"/>
      <c r="AC402" s="279"/>
      <c r="AX402" s="279"/>
      <c r="AY402" s="279"/>
      <c r="AZ402" s="279"/>
      <c r="BA402" s="279"/>
      <c r="BB402" s="279"/>
      <c r="BE402" s="279"/>
      <c r="BF402" s="279"/>
    </row>
    <row r="403" spans="21:58" ht="15.75" customHeight="1" x14ac:dyDescent="0.2">
      <c r="U403" s="279"/>
      <c r="X403" s="279"/>
      <c r="Z403" s="279"/>
      <c r="AA403" s="279"/>
      <c r="AC403" s="279"/>
      <c r="AX403" s="279"/>
      <c r="AY403" s="279"/>
      <c r="AZ403" s="279"/>
      <c r="BA403" s="279"/>
      <c r="BB403" s="279"/>
      <c r="BE403" s="279"/>
      <c r="BF403" s="279"/>
    </row>
    <row r="404" spans="21:58" ht="15.75" customHeight="1" x14ac:dyDescent="0.2">
      <c r="U404" s="279"/>
      <c r="X404" s="279"/>
      <c r="Z404" s="279"/>
      <c r="AA404" s="279"/>
      <c r="AC404" s="279"/>
      <c r="AX404" s="279"/>
      <c r="AY404" s="279"/>
      <c r="AZ404" s="279"/>
      <c r="BA404" s="279"/>
      <c r="BB404" s="279"/>
      <c r="BE404" s="279"/>
      <c r="BF404" s="279"/>
    </row>
    <row r="405" spans="21:58" ht="15.75" customHeight="1" x14ac:dyDescent="0.2">
      <c r="U405" s="279"/>
      <c r="X405" s="279"/>
      <c r="Z405" s="279"/>
      <c r="AA405" s="279"/>
      <c r="AC405" s="279"/>
      <c r="AX405" s="279"/>
      <c r="AY405" s="279"/>
      <c r="AZ405" s="279"/>
      <c r="BA405" s="279"/>
      <c r="BB405" s="279"/>
      <c r="BE405" s="279"/>
      <c r="BF405" s="279"/>
    </row>
    <row r="406" spans="21:58" ht="15.75" customHeight="1" x14ac:dyDescent="0.2">
      <c r="U406" s="279"/>
      <c r="X406" s="279"/>
      <c r="Z406" s="279"/>
      <c r="AA406" s="279"/>
      <c r="AC406" s="279"/>
      <c r="AX406" s="279"/>
      <c r="AY406" s="279"/>
      <c r="AZ406" s="279"/>
      <c r="BA406" s="279"/>
      <c r="BB406" s="279"/>
      <c r="BE406" s="279"/>
      <c r="BF406" s="279"/>
    </row>
    <row r="407" spans="21:58" ht="15.75" customHeight="1" x14ac:dyDescent="0.2">
      <c r="U407" s="279"/>
      <c r="X407" s="279"/>
      <c r="Z407" s="279"/>
      <c r="AA407" s="279"/>
      <c r="AC407" s="279"/>
      <c r="AX407" s="279"/>
      <c r="AY407" s="279"/>
      <c r="AZ407" s="279"/>
      <c r="BA407" s="279"/>
      <c r="BB407" s="279"/>
      <c r="BE407" s="279"/>
      <c r="BF407" s="279"/>
    </row>
    <row r="408" spans="21:58" ht="15.75" customHeight="1" x14ac:dyDescent="0.2">
      <c r="U408" s="279"/>
      <c r="X408" s="279"/>
      <c r="Z408" s="279"/>
      <c r="AA408" s="279"/>
      <c r="AC408" s="279"/>
      <c r="AX408" s="279"/>
      <c r="AY408" s="279"/>
      <c r="AZ408" s="279"/>
      <c r="BA408" s="279"/>
      <c r="BB408" s="279"/>
      <c r="BE408" s="279"/>
      <c r="BF408" s="279"/>
    </row>
    <row r="409" spans="21:58" ht="15.75" customHeight="1" x14ac:dyDescent="0.2">
      <c r="U409" s="279"/>
      <c r="X409" s="279"/>
      <c r="Z409" s="279"/>
      <c r="AA409" s="279"/>
      <c r="AC409" s="279"/>
      <c r="AX409" s="279"/>
      <c r="AY409" s="279"/>
      <c r="AZ409" s="279"/>
      <c r="BA409" s="279"/>
      <c r="BB409" s="279"/>
      <c r="BE409" s="279"/>
      <c r="BF409" s="279"/>
    </row>
    <row r="410" spans="21:58" ht="15.75" customHeight="1" x14ac:dyDescent="0.2">
      <c r="U410" s="279"/>
      <c r="X410" s="279"/>
      <c r="Z410" s="279"/>
      <c r="AA410" s="279"/>
      <c r="AC410" s="279"/>
      <c r="AX410" s="279"/>
      <c r="AY410" s="279"/>
      <c r="AZ410" s="279"/>
      <c r="BA410" s="279"/>
      <c r="BB410" s="279"/>
      <c r="BE410" s="279"/>
      <c r="BF410" s="279"/>
    </row>
    <row r="411" spans="21:58" ht="15.75" customHeight="1" x14ac:dyDescent="0.2">
      <c r="U411" s="279"/>
      <c r="X411" s="279"/>
      <c r="Z411" s="279"/>
      <c r="AA411" s="279"/>
      <c r="AC411" s="279"/>
      <c r="AX411" s="279"/>
      <c r="AY411" s="279"/>
      <c r="AZ411" s="279"/>
      <c r="BA411" s="279"/>
      <c r="BB411" s="279"/>
      <c r="BE411" s="279"/>
      <c r="BF411" s="279"/>
    </row>
    <row r="412" spans="21:58" ht="15.75" customHeight="1" x14ac:dyDescent="0.2">
      <c r="U412" s="279"/>
      <c r="X412" s="279"/>
      <c r="Z412" s="279"/>
      <c r="AA412" s="279"/>
      <c r="AC412" s="279"/>
      <c r="AX412" s="279"/>
      <c r="AY412" s="279"/>
      <c r="AZ412" s="279"/>
      <c r="BA412" s="279"/>
      <c r="BB412" s="279"/>
      <c r="BE412" s="279"/>
      <c r="BF412" s="279"/>
    </row>
    <row r="413" spans="21:58" ht="15.75" customHeight="1" x14ac:dyDescent="0.2">
      <c r="U413" s="279"/>
      <c r="X413" s="279"/>
      <c r="Z413" s="279"/>
      <c r="AA413" s="279"/>
      <c r="AC413" s="279"/>
      <c r="AX413" s="279"/>
      <c r="AY413" s="279"/>
      <c r="AZ413" s="279"/>
      <c r="BA413" s="279"/>
      <c r="BB413" s="279"/>
      <c r="BE413" s="279"/>
      <c r="BF413" s="279"/>
    </row>
    <row r="414" spans="21:58" ht="15.75" customHeight="1" x14ac:dyDescent="0.2">
      <c r="U414" s="279"/>
      <c r="X414" s="279"/>
      <c r="Z414" s="279"/>
      <c r="AA414" s="279"/>
      <c r="AC414" s="279"/>
      <c r="AX414" s="279"/>
      <c r="AY414" s="279"/>
      <c r="AZ414" s="279"/>
      <c r="BA414" s="279"/>
      <c r="BB414" s="279"/>
      <c r="BE414" s="279"/>
      <c r="BF414" s="279"/>
    </row>
    <row r="415" spans="21:58" ht="15.75" customHeight="1" x14ac:dyDescent="0.2">
      <c r="U415" s="279"/>
      <c r="X415" s="279"/>
      <c r="Z415" s="279"/>
      <c r="AA415" s="279"/>
      <c r="AC415" s="279"/>
      <c r="AX415" s="279"/>
      <c r="AY415" s="279"/>
      <c r="AZ415" s="279"/>
      <c r="BA415" s="279"/>
      <c r="BB415" s="279"/>
      <c r="BE415" s="279"/>
      <c r="BF415" s="279"/>
    </row>
    <row r="416" spans="21:58" ht="15.75" customHeight="1" x14ac:dyDescent="0.2">
      <c r="U416" s="279"/>
      <c r="X416" s="279"/>
      <c r="Z416" s="279"/>
      <c r="AA416" s="279"/>
      <c r="AC416" s="279"/>
      <c r="AX416" s="279"/>
      <c r="AY416" s="279"/>
      <c r="AZ416" s="279"/>
      <c r="BA416" s="279"/>
      <c r="BB416" s="279"/>
      <c r="BE416" s="279"/>
      <c r="BF416" s="279"/>
    </row>
    <row r="417" spans="21:58" ht="15.75" customHeight="1" x14ac:dyDescent="0.2">
      <c r="U417" s="279"/>
      <c r="X417" s="279"/>
      <c r="Z417" s="279"/>
      <c r="AA417" s="279"/>
      <c r="AC417" s="279"/>
      <c r="AX417" s="279"/>
      <c r="AY417" s="279"/>
      <c r="AZ417" s="279"/>
      <c r="BA417" s="279"/>
      <c r="BB417" s="279"/>
      <c r="BE417" s="279"/>
      <c r="BF417" s="279"/>
    </row>
    <row r="418" spans="21:58" ht="15.75" customHeight="1" x14ac:dyDescent="0.2">
      <c r="U418" s="279"/>
      <c r="X418" s="279"/>
      <c r="Z418" s="279"/>
      <c r="AA418" s="279"/>
      <c r="AC418" s="279"/>
      <c r="AX418" s="279"/>
      <c r="AY418" s="279"/>
      <c r="AZ418" s="279"/>
      <c r="BA418" s="279"/>
      <c r="BB418" s="279"/>
      <c r="BE418" s="279"/>
      <c r="BF418" s="279"/>
    </row>
    <row r="419" spans="21:58" ht="15.75" customHeight="1" x14ac:dyDescent="0.2">
      <c r="U419" s="279"/>
      <c r="X419" s="279"/>
      <c r="Z419" s="279"/>
      <c r="AA419" s="279"/>
      <c r="AC419" s="279"/>
      <c r="AX419" s="279"/>
      <c r="AY419" s="279"/>
      <c r="AZ419" s="279"/>
      <c r="BA419" s="279"/>
      <c r="BB419" s="279"/>
      <c r="BE419" s="279"/>
      <c r="BF419" s="279"/>
    </row>
    <row r="420" spans="21:58" ht="15.75" customHeight="1" x14ac:dyDescent="0.2">
      <c r="U420" s="279"/>
      <c r="X420" s="279"/>
      <c r="Z420" s="279"/>
      <c r="AA420" s="279"/>
      <c r="AC420" s="279"/>
      <c r="AX420" s="279"/>
      <c r="AY420" s="279"/>
      <c r="AZ420" s="279"/>
      <c r="BA420" s="279"/>
      <c r="BB420" s="279"/>
      <c r="BE420" s="279"/>
      <c r="BF420" s="279"/>
    </row>
    <row r="421" spans="21:58" ht="15.75" customHeight="1" x14ac:dyDescent="0.2">
      <c r="U421" s="279"/>
      <c r="X421" s="279"/>
      <c r="Z421" s="279"/>
      <c r="AA421" s="279"/>
      <c r="AC421" s="279"/>
      <c r="AX421" s="279"/>
      <c r="AY421" s="279"/>
      <c r="AZ421" s="279"/>
      <c r="BA421" s="279"/>
      <c r="BB421" s="279"/>
      <c r="BE421" s="279"/>
      <c r="BF421" s="279"/>
    </row>
    <row r="422" spans="21:58" ht="15.75" customHeight="1" x14ac:dyDescent="0.2">
      <c r="U422" s="279"/>
      <c r="X422" s="279"/>
      <c r="Z422" s="279"/>
      <c r="AA422" s="279"/>
      <c r="AC422" s="279"/>
      <c r="AX422" s="279"/>
      <c r="AY422" s="279"/>
      <c r="AZ422" s="279"/>
      <c r="BA422" s="279"/>
      <c r="BB422" s="279"/>
      <c r="BE422" s="279"/>
      <c r="BF422" s="279"/>
    </row>
    <row r="423" spans="21:58" ht="15.75" customHeight="1" x14ac:dyDescent="0.2">
      <c r="U423" s="279"/>
      <c r="X423" s="279"/>
      <c r="Z423" s="279"/>
      <c r="AA423" s="279"/>
      <c r="AC423" s="279"/>
      <c r="AX423" s="279"/>
      <c r="AY423" s="279"/>
      <c r="AZ423" s="279"/>
      <c r="BA423" s="279"/>
      <c r="BB423" s="279"/>
      <c r="BE423" s="279"/>
      <c r="BF423" s="279"/>
    </row>
    <row r="424" spans="21:58" ht="15.75" customHeight="1" x14ac:dyDescent="0.2">
      <c r="U424" s="279"/>
      <c r="X424" s="279"/>
      <c r="Z424" s="279"/>
      <c r="AA424" s="279"/>
      <c r="AC424" s="279"/>
      <c r="AX424" s="279"/>
      <c r="AY424" s="279"/>
      <c r="AZ424" s="279"/>
      <c r="BA424" s="279"/>
      <c r="BB424" s="279"/>
      <c r="BE424" s="279"/>
      <c r="BF424" s="279"/>
    </row>
    <row r="425" spans="21:58" ht="15.75" customHeight="1" x14ac:dyDescent="0.2">
      <c r="U425" s="279"/>
      <c r="X425" s="279"/>
      <c r="Z425" s="279"/>
      <c r="AA425" s="279"/>
      <c r="AC425" s="279"/>
      <c r="AX425" s="279"/>
      <c r="AY425" s="279"/>
      <c r="AZ425" s="279"/>
      <c r="BA425" s="279"/>
      <c r="BB425" s="279"/>
      <c r="BE425" s="279"/>
      <c r="BF425" s="279"/>
    </row>
    <row r="426" spans="21:58" ht="15.75" customHeight="1" x14ac:dyDescent="0.2">
      <c r="U426" s="279"/>
      <c r="X426" s="279"/>
      <c r="Z426" s="279"/>
      <c r="AA426" s="279"/>
      <c r="AC426" s="279"/>
      <c r="AX426" s="279"/>
      <c r="AY426" s="279"/>
      <c r="AZ426" s="279"/>
      <c r="BA426" s="279"/>
      <c r="BB426" s="279"/>
      <c r="BE426" s="279"/>
      <c r="BF426" s="279"/>
    </row>
    <row r="427" spans="21:58" ht="15.75" customHeight="1" x14ac:dyDescent="0.2">
      <c r="U427" s="279"/>
      <c r="X427" s="279"/>
      <c r="Z427" s="279"/>
      <c r="AA427" s="279"/>
      <c r="AC427" s="279"/>
      <c r="AX427" s="279"/>
      <c r="AY427" s="279"/>
      <c r="AZ427" s="279"/>
      <c r="BA427" s="279"/>
      <c r="BB427" s="279"/>
      <c r="BE427" s="279"/>
      <c r="BF427" s="279"/>
    </row>
    <row r="428" spans="21:58" ht="15.75" customHeight="1" x14ac:dyDescent="0.2">
      <c r="U428" s="279"/>
      <c r="X428" s="279"/>
      <c r="Z428" s="279"/>
      <c r="AA428" s="279"/>
      <c r="AC428" s="279"/>
      <c r="AX428" s="279"/>
      <c r="AY428" s="279"/>
      <c r="AZ428" s="279"/>
      <c r="BA428" s="279"/>
      <c r="BB428" s="279"/>
      <c r="BE428" s="279"/>
      <c r="BF428" s="279"/>
    </row>
    <row r="429" spans="21:58" ht="15.75" customHeight="1" x14ac:dyDescent="0.2">
      <c r="U429" s="279"/>
      <c r="X429" s="279"/>
      <c r="Z429" s="279"/>
      <c r="AA429" s="279"/>
      <c r="AC429" s="279"/>
      <c r="AX429" s="279"/>
      <c r="AY429" s="279"/>
      <c r="AZ429" s="279"/>
      <c r="BA429" s="279"/>
      <c r="BB429" s="279"/>
      <c r="BE429" s="279"/>
      <c r="BF429" s="279"/>
    </row>
    <row r="430" spans="21:58" ht="15.75" customHeight="1" x14ac:dyDescent="0.2">
      <c r="U430" s="279"/>
      <c r="X430" s="279"/>
      <c r="Z430" s="279"/>
      <c r="AA430" s="279"/>
      <c r="AC430" s="279"/>
      <c r="AX430" s="279"/>
      <c r="AY430" s="279"/>
      <c r="AZ430" s="279"/>
      <c r="BA430" s="279"/>
      <c r="BB430" s="279"/>
      <c r="BE430" s="279"/>
      <c r="BF430" s="279"/>
    </row>
    <row r="431" spans="21:58" ht="15.75" customHeight="1" x14ac:dyDescent="0.2">
      <c r="U431" s="279"/>
      <c r="X431" s="279"/>
      <c r="Z431" s="279"/>
      <c r="AA431" s="279"/>
      <c r="AC431" s="279"/>
      <c r="AX431" s="279"/>
      <c r="AY431" s="279"/>
      <c r="AZ431" s="279"/>
      <c r="BA431" s="279"/>
      <c r="BB431" s="279"/>
      <c r="BE431" s="279"/>
      <c r="BF431" s="279"/>
    </row>
    <row r="432" spans="21:58" ht="15.75" customHeight="1" x14ac:dyDescent="0.2">
      <c r="U432" s="279"/>
      <c r="X432" s="279"/>
      <c r="Z432" s="279"/>
      <c r="AA432" s="279"/>
      <c r="AC432" s="279"/>
      <c r="AX432" s="279"/>
      <c r="AY432" s="279"/>
      <c r="AZ432" s="279"/>
      <c r="BA432" s="279"/>
      <c r="BB432" s="279"/>
      <c r="BE432" s="279"/>
      <c r="BF432" s="279"/>
    </row>
    <row r="433" spans="21:58" ht="15.75" customHeight="1" x14ac:dyDescent="0.2">
      <c r="U433" s="279"/>
      <c r="X433" s="279"/>
      <c r="Z433" s="279"/>
      <c r="AA433" s="279"/>
      <c r="AC433" s="279"/>
      <c r="AX433" s="279"/>
      <c r="AY433" s="279"/>
      <c r="AZ433" s="279"/>
      <c r="BA433" s="279"/>
      <c r="BB433" s="279"/>
      <c r="BE433" s="279"/>
      <c r="BF433" s="279"/>
    </row>
    <row r="434" spans="21:58" ht="15.75" customHeight="1" x14ac:dyDescent="0.2">
      <c r="U434" s="279"/>
      <c r="X434" s="279"/>
      <c r="Z434" s="279"/>
      <c r="AA434" s="279"/>
      <c r="AC434" s="279"/>
      <c r="AX434" s="279"/>
      <c r="AY434" s="279"/>
      <c r="AZ434" s="279"/>
      <c r="BA434" s="279"/>
      <c r="BB434" s="279"/>
      <c r="BE434" s="279"/>
      <c r="BF434" s="279"/>
    </row>
    <row r="435" spans="21:58" ht="15.75" customHeight="1" x14ac:dyDescent="0.2">
      <c r="U435" s="279"/>
      <c r="X435" s="279"/>
      <c r="Z435" s="279"/>
      <c r="AA435" s="279"/>
      <c r="AC435" s="279"/>
      <c r="AX435" s="279"/>
      <c r="AY435" s="279"/>
      <c r="AZ435" s="279"/>
      <c r="BA435" s="279"/>
      <c r="BB435" s="279"/>
      <c r="BE435" s="279"/>
      <c r="BF435" s="279"/>
    </row>
    <row r="436" spans="21:58" ht="15.75" customHeight="1" x14ac:dyDescent="0.2">
      <c r="U436" s="279"/>
      <c r="X436" s="279"/>
      <c r="Z436" s="279"/>
      <c r="AA436" s="279"/>
      <c r="AC436" s="279"/>
      <c r="AX436" s="279"/>
      <c r="AY436" s="279"/>
      <c r="AZ436" s="279"/>
      <c r="BA436" s="279"/>
      <c r="BB436" s="279"/>
      <c r="BE436" s="279"/>
      <c r="BF436" s="279"/>
    </row>
    <row r="437" spans="21:58" ht="15.75" customHeight="1" x14ac:dyDescent="0.2">
      <c r="U437" s="279"/>
      <c r="X437" s="279"/>
      <c r="Z437" s="279"/>
      <c r="AA437" s="279"/>
      <c r="AC437" s="279"/>
      <c r="AX437" s="279"/>
      <c r="AY437" s="279"/>
      <c r="AZ437" s="279"/>
      <c r="BA437" s="279"/>
      <c r="BB437" s="279"/>
      <c r="BE437" s="279"/>
      <c r="BF437" s="279"/>
    </row>
    <row r="438" spans="21:58" ht="15.75" customHeight="1" x14ac:dyDescent="0.2">
      <c r="U438" s="279"/>
      <c r="X438" s="279"/>
      <c r="Z438" s="279"/>
      <c r="AA438" s="279"/>
      <c r="AC438" s="279"/>
      <c r="AX438" s="279"/>
      <c r="AY438" s="279"/>
      <c r="AZ438" s="279"/>
      <c r="BA438" s="279"/>
      <c r="BB438" s="279"/>
      <c r="BE438" s="279"/>
      <c r="BF438" s="279"/>
    </row>
    <row r="439" spans="21:58" ht="15.75" customHeight="1" x14ac:dyDescent="0.2">
      <c r="U439" s="279"/>
      <c r="X439" s="279"/>
      <c r="Z439" s="279"/>
      <c r="AA439" s="279"/>
      <c r="AC439" s="279"/>
      <c r="AX439" s="279"/>
      <c r="AY439" s="279"/>
      <c r="AZ439" s="279"/>
      <c r="BA439" s="279"/>
      <c r="BB439" s="279"/>
      <c r="BE439" s="279"/>
      <c r="BF439" s="279"/>
    </row>
    <row r="440" spans="21:58" ht="15.75" customHeight="1" x14ac:dyDescent="0.2">
      <c r="U440" s="279"/>
      <c r="X440" s="279"/>
      <c r="Z440" s="279"/>
      <c r="AA440" s="279"/>
      <c r="AC440" s="279"/>
      <c r="AX440" s="279"/>
      <c r="AY440" s="279"/>
      <c r="AZ440" s="279"/>
      <c r="BA440" s="279"/>
      <c r="BB440" s="279"/>
      <c r="BE440" s="279"/>
      <c r="BF440" s="279"/>
    </row>
    <row r="441" spans="21:58" ht="15.75" customHeight="1" x14ac:dyDescent="0.2">
      <c r="U441" s="279"/>
      <c r="X441" s="279"/>
      <c r="Z441" s="279"/>
      <c r="AA441" s="279"/>
      <c r="AC441" s="279"/>
      <c r="AX441" s="279"/>
      <c r="AY441" s="279"/>
      <c r="AZ441" s="279"/>
      <c r="BA441" s="279"/>
      <c r="BB441" s="279"/>
      <c r="BE441" s="279"/>
      <c r="BF441" s="279"/>
    </row>
    <row r="442" spans="21:58" ht="15.75" customHeight="1" x14ac:dyDescent="0.2">
      <c r="U442" s="279"/>
      <c r="X442" s="279"/>
      <c r="Z442" s="279"/>
      <c r="AA442" s="279"/>
      <c r="AC442" s="279"/>
      <c r="AX442" s="279"/>
      <c r="AY442" s="279"/>
      <c r="AZ442" s="279"/>
      <c r="BA442" s="279"/>
      <c r="BB442" s="279"/>
      <c r="BE442" s="279"/>
      <c r="BF442" s="279"/>
    </row>
    <row r="443" spans="21:58" ht="15.75" customHeight="1" x14ac:dyDescent="0.2">
      <c r="U443" s="279"/>
      <c r="X443" s="279"/>
      <c r="Z443" s="279"/>
      <c r="AA443" s="279"/>
      <c r="AC443" s="279"/>
      <c r="AX443" s="279"/>
      <c r="AY443" s="279"/>
      <c r="AZ443" s="279"/>
      <c r="BA443" s="279"/>
      <c r="BB443" s="279"/>
      <c r="BE443" s="279"/>
      <c r="BF443" s="279"/>
    </row>
    <row r="444" spans="21:58" ht="15.75" customHeight="1" x14ac:dyDescent="0.2">
      <c r="U444" s="279"/>
      <c r="X444" s="279"/>
      <c r="Z444" s="279"/>
      <c r="AA444" s="279"/>
      <c r="AC444" s="279"/>
      <c r="AX444" s="279"/>
      <c r="AY444" s="279"/>
      <c r="AZ444" s="279"/>
      <c r="BA444" s="279"/>
      <c r="BB444" s="279"/>
      <c r="BE444" s="279"/>
      <c r="BF444" s="279"/>
    </row>
    <row r="445" spans="21:58" ht="15.75" customHeight="1" x14ac:dyDescent="0.2">
      <c r="U445" s="279"/>
      <c r="X445" s="279"/>
      <c r="Z445" s="279"/>
      <c r="AA445" s="279"/>
      <c r="AC445" s="279"/>
      <c r="AX445" s="279"/>
      <c r="AY445" s="279"/>
      <c r="AZ445" s="279"/>
      <c r="BA445" s="279"/>
      <c r="BB445" s="279"/>
      <c r="BE445" s="279"/>
      <c r="BF445" s="279"/>
    </row>
    <row r="446" spans="21:58" ht="15.75" customHeight="1" x14ac:dyDescent="0.2">
      <c r="U446" s="279"/>
      <c r="X446" s="279"/>
      <c r="Z446" s="279"/>
      <c r="AA446" s="279"/>
      <c r="AC446" s="279"/>
      <c r="AX446" s="279"/>
      <c r="AY446" s="279"/>
      <c r="AZ446" s="279"/>
      <c r="BA446" s="279"/>
      <c r="BB446" s="279"/>
      <c r="BE446" s="279"/>
      <c r="BF446" s="279"/>
    </row>
    <row r="447" spans="21:58" ht="15.75" customHeight="1" x14ac:dyDescent="0.2">
      <c r="U447" s="279"/>
      <c r="X447" s="279"/>
      <c r="Z447" s="279"/>
      <c r="AA447" s="279"/>
      <c r="AC447" s="279"/>
      <c r="AX447" s="279"/>
      <c r="AY447" s="279"/>
      <c r="AZ447" s="279"/>
      <c r="BA447" s="279"/>
      <c r="BB447" s="279"/>
      <c r="BE447" s="279"/>
      <c r="BF447" s="279"/>
    </row>
    <row r="448" spans="21:58" ht="15.75" customHeight="1" x14ac:dyDescent="0.2">
      <c r="U448" s="279"/>
      <c r="X448" s="279"/>
      <c r="Z448" s="279"/>
      <c r="AA448" s="279"/>
      <c r="AC448" s="279"/>
      <c r="AX448" s="279"/>
      <c r="AY448" s="279"/>
      <c r="AZ448" s="279"/>
      <c r="BA448" s="279"/>
      <c r="BB448" s="279"/>
      <c r="BE448" s="279"/>
      <c r="BF448" s="279"/>
    </row>
    <row r="449" spans="21:58" ht="15.75" customHeight="1" x14ac:dyDescent="0.2">
      <c r="U449" s="279"/>
      <c r="X449" s="279"/>
      <c r="Z449" s="279"/>
      <c r="AA449" s="279"/>
      <c r="AC449" s="279"/>
      <c r="AX449" s="279"/>
      <c r="AY449" s="279"/>
      <c r="AZ449" s="279"/>
      <c r="BA449" s="279"/>
      <c r="BB449" s="279"/>
      <c r="BE449" s="279"/>
      <c r="BF449" s="279"/>
    </row>
    <row r="450" spans="21:58" ht="15.75" customHeight="1" x14ac:dyDescent="0.2">
      <c r="U450" s="279"/>
      <c r="X450" s="279"/>
      <c r="Z450" s="279"/>
      <c r="AA450" s="279"/>
      <c r="AC450" s="279"/>
      <c r="AX450" s="279"/>
      <c r="AY450" s="279"/>
      <c r="AZ450" s="279"/>
      <c r="BA450" s="279"/>
      <c r="BB450" s="279"/>
      <c r="BE450" s="279"/>
      <c r="BF450" s="279"/>
    </row>
    <row r="451" spans="21:58" ht="15.75" customHeight="1" x14ac:dyDescent="0.2">
      <c r="U451" s="279"/>
      <c r="X451" s="279"/>
      <c r="Z451" s="279"/>
      <c r="AA451" s="279"/>
      <c r="AC451" s="279"/>
      <c r="AX451" s="279"/>
      <c r="AY451" s="279"/>
      <c r="AZ451" s="279"/>
      <c r="BA451" s="279"/>
      <c r="BB451" s="279"/>
      <c r="BE451" s="279"/>
      <c r="BF451" s="279"/>
    </row>
    <row r="452" spans="21:58" ht="15.75" customHeight="1" x14ac:dyDescent="0.2">
      <c r="U452" s="279"/>
      <c r="X452" s="279"/>
      <c r="Z452" s="279"/>
      <c r="AA452" s="279"/>
      <c r="AC452" s="279"/>
      <c r="AX452" s="279"/>
      <c r="AY452" s="279"/>
      <c r="AZ452" s="279"/>
      <c r="BA452" s="279"/>
      <c r="BB452" s="279"/>
      <c r="BE452" s="279"/>
      <c r="BF452" s="279"/>
    </row>
    <row r="453" spans="21:58" ht="15.75" customHeight="1" x14ac:dyDescent="0.2">
      <c r="U453" s="279"/>
      <c r="X453" s="279"/>
      <c r="Z453" s="279"/>
      <c r="AA453" s="279"/>
      <c r="AC453" s="279"/>
      <c r="AX453" s="279"/>
      <c r="AY453" s="279"/>
      <c r="AZ453" s="279"/>
      <c r="BA453" s="279"/>
      <c r="BB453" s="279"/>
      <c r="BE453" s="279"/>
      <c r="BF453" s="279"/>
    </row>
    <row r="454" spans="21:58" ht="15.75" customHeight="1" x14ac:dyDescent="0.2">
      <c r="U454" s="279"/>
      <c r="X454" s="279"/>
      <c r="Z454" s="279"/>
      <c r="AA454" s="279"/>
      <c r="AC454" s="279"/>
      <c r="AX454" s="279"/>
      <c r="AY454" s="279"/>
      <c r="AZ454" s="279"/>
      <c r="BA454" s="279"/>
      <c r="BB454" s="279"/>
      <c r="BE454" s="279"/>
      <c r="BF454" s="279"/>
    </row>
    <row r="455" spans="21:58" ht="15.75" customHeight="1" x14ac:dyDescent="0.2">
      <c r="U455" s="279"/>
      <c r="X455" s="279"/>
      <c r="Z455" s="279"/>
      <c r="AA455" s="279"/>
      <c r="AC455" s="279"/>
      <c r="AX455" s="279"/>
      <c r="AY455" s="279"/>
      <c r="AZ455" s="279"/>
      <c r="BA455" s="279"/>
      <c r="BB455" s="279"/>
      <c r="BE455" s="279"/>
      <c r="BF455" s="279"/>
    </row>
    <row r="456" spans="21:58" ht="15.75" customHeight="1" x14ac:dyDescent="0.2">
      <c r="U456" s="279"/>
      <c r="X456" s="279"/>
      <c r="Z456" s="279"/>
      <c r="AA456" s="279"/>
      <c r="AC456" s="279"/>
      <c r="AX456" s="279"/>
      <c r="AY456" s="279"/>
      <c r="AZ456" s="279"/>
      <c r="BA456" s="279"/>
      <c r="BB456" s="279"/>
      <c r="BE456" s="279"/>
      <c r="BF456" s="279"/>
    </row>
    <row r="457" spans="21:58" ht="15.75" customHeight="1" x14ac:dyDescent="0.2">
      <c r="U457" s="279"/>
      <c r="X457" s="279"/>
      <c r="Z457" s="279"/>
      <c r="AA457" s="279"/>
      <c r="AC457" s="279"/>
      <c r="AX457" s="279"/>
      <c r="AY457" s="279"/>
      <c r="AZ457" s="279"/>
      <c r="BA457" s="279"/>
      <c r="BB457" s="279"/>
      <c r="BE457" s="279"/>
      <c r="BF457" s="279"/>
    </row>
    <row r="458" spans="21:58" ht="15.75" customHeight="1" x14ac:dyDescent="0.2">
      <c r="U458" s="279"/>
      <c r="X458" s="279"/>
      <c r="Z458" s="279"/>
      <c r="AA458" s="279"/>
      <c r="AC458" s="279"/>
      <c r="AX458" s="279"/>
      <c r="AY458" s="279"/>
      <c r="AZ458" s="279"/>
      <c r="BA458" s="279"/>
      <c r="BB458" s="279"/>
      <c r="BE458" s="279"/>
      <c r="BF458" s="279"/>
    </row>
    <row r="459" spans="21:58" ht="15.75" customHeight="1" x14ac:dyDescent="0.2">
      <c r="U459" s="279"/>
      <c r="X459" s="279"/>
      <c r="Z459" s="279"/>
      <c r="AA459" s="279"/>
      <c r="AC459" s="279"/>
      <c r="AX459" s="279"/>
      <c r="AY459" s="279"/>
      <c r="AZ459" s="279"/>
      <c r="BA459" s="279"/>
      <c r="BB459" s="279"/>
      <c r="BE459" s="279"/>
      <c r="BF459" s="279"/>
    </row>
    <row r="460" spans="21:58" ht="15.75" customHeight="1" x14ac:dyDescent="0.2">
      <c r="U460" s="279"/>
      <c r="X460" s="279"/>
      <c r="Z460" s="279"/>
      <c r="AA460" s="279"/>
      <c r="AC460" s="279"/>
      <c r="AX460" s="279"/>
      <c r="AY460" s="279"/>
      <c r="AZ460" s="279"/>
      <c r="BA460" s="279"/>
      <c r="BB460" s="279"/>
      <c r="BE460" s="279"/>
      <c r="BF460" s="279"/>
    </row>
    <row r="461" spans="21:58" ht="15.75" customHeight="1" x14ac:dyDescent="0.2">
      <c r="U461" s="279"/>
      <c r="X461" s="279"/>
      <c r="Z461" s="279"/>
      <c r="AA461" s="279"/>
      <c r="AC461" s="279"/>
      <c r="AX461" s="279"/>
      <c r="AY461" s="279"/>
      <c r="AZ461" s="279"/>
      <c r="BA461" s="279"/>
      <c r="BB461" s="279"/>
      <c r="BE461" s="279"/>
      <c r="BF461" s="279"/>
    </row>
    <row r="462" spans="21:58" ht="15.75" customHeight="1" x14ac:dyDescent="0.2">
      <c r="U462" s="279"/>
      <c r="X462" s="279"/>
      <c r="Z462" s="279"/>
      <c r="AA462" s="279"/>
      <c r="AC462" s="279"/>
      <c r="AX462" s="279"/>
      <c r="AY462" s="279"/>
      <c r="AZ462" s="279"/>
      <c r="BA462" s="279"/>
      <c r="BB462" s="279"/>
      <c r="BE462" s="279"/>
      <c r="BF462" s="279"/>
    </row>
    <row r="463" spans="21:58" ht="15.75" customHeight="1" x14ac:dyDescent="0.2">
      <c r="U463" s="279"/>
      <c r="X463" s="279"/>
      <c r="Z463" s="279"/>
      <c r="AA463" s="279"/>
      <c r="AC463" s="279"/>
      <c r="AX463" s="279"/>
      <c r="AY463" s="279"/>
      <c r="AZ463" s="279"/>
      <c r="BA463" s="279"/>
      <c r="BB463" s="279"/>
      <c r="BE463" s="279"/>
      <c r="BF463" s="279"/>
    </row>
    <row r="464" spans="21:58" ht="15.75" customHeight="1" x14ac:dyDescent="0.2">
      <c r="U464" s="279"/>
      <c r="X464" s="279"/>
      <c r="Z464" s="279"/>
      <c r="AA464" s="279"/>
      <c r="AC464" s="279"/>
      <c r="AX464" s="279"/>
      <c r="AY464" s="279"/>
      <c r="AZ464" s="279"/>
      <c r="BA464" s="279"/>
      <c r="BB464" s="279"/>
      <c r="BE464" s="279"/>
      <c r="BF464" s="279"/>
    </row>
    <row r="465" spans="21:58" ht="15.75" customHeight="1" x14ac:dyDescent="0.2">
      <c r="U465" s="279"/>
      <c r="X465" s="279"/>
      <c r="Z465" s="279"/>
      <c r="AA465" s="279"/>
      <c r="AC465" s="279"/>
      <c r="AX465" s="279"/>
      <c r="AY465" s="279"/>
      <c r="AZ465" s="279"/>
      <c r="BA465" s="279"/>
      <c r="BB465" s="279"/>
      <c r="BE465" s="279"/>
      <c r="BF465" s="279"/>
    </row>
    <row r="466" spans="21:58" ht="15.75" customHeight="1" x14ac:dyDescent="0.2">
      <c r="U466" s="279"/>
      <c r="X466" s="279"/>
      <c r="Z466" s="279"/>
      <c r="AA466" s="279"/>
      <c r="AC466" s="279"/>
      <c r="AX466" s="279"/>
      <c r="AY466" s="279"/>
      <c r="AZ466" s="279"/>
      <c r="BA466" s="279"/>
      <c r="BB466" s="279"/>
      <c r="BE466" s="279"/>
      <c r="BF466" s="279"/>
    </row>
    <row r="467" spans="21:58" ht="15.75" customHeight="1" x14ac:dyDescent="0.2">
      <c r="U467" s="279"/>
      <c r="X467" s="279"/>
      <c r="Z467" s="279"/>
      <c r="AA467" s="279"/>
      <c r="AC467" s="279"/>
      <c r="AX467" s="279"/>
      <c r="AY467" s="279"/>
      <c r="AZ467" s="279"/>
      <c r="BA467" s="279"/>
      <c r="BB467" s="279"/>
      <c r="BE467" s="279"/>
      <c r="BF467" s="279"/>
    </row>
    <row r="468" spans="21:58" ht="15.75" customHeight="1" x14ac:dyDescent="0.2">
      <c r="U468" s="279"/>
      <c r="X468" s="279"/>
      <c r="Z468" s="279"/>
      <c r="AA468" s="279"/>
      <c r="AC468" s="279"/>
      <c r="AX468" s="279"/>
      <c r="AY468" s="279"/>
      <c r="AZ468" s="279"/>
      <c r="BA468" s="279"/>
      <c r="BB468" s="279"/>
      <c r="BE468" s="279"/>
      <c r="BF468" s="279"/>
    </row>
    <row r="469" spans="21:58" ht="15.75" customHeight="1" x14ac:dyDescent="0.2">
      <c r="U469" s="279"/>
      <c r="X469" s="279"/>
      <c r="Z469" s="279"/>
      <c r="AA469" s="279"/>
      <c r="AC469" s="279"/>
      <c r="AX469" s="279"/>
      <c r="AY469" s="279"/>
      <c r="AZ469" s="279"/>
      <c r="BA469" s="279"/>
      <c r="BB469" s="279"/>
      <c r="BE469" s="279"/>
      <c r="BF469" s="279"/>
    </row>
    <row r="470" spans="21:58" ht="15.75" customHeight="1" x14ac:dyDescent="0.2">
      <c r="U470" s="279"/>
      <c r="X470" s="279"/>
      <c r="Z470" s="279"/>
      <c r="AA470" s="279"/>
      <c r="AC470" s="279"/>
      <c r="AX470" s="279"/>
      <c r="AY470" s="279"/>
      <c r="AZ470" s="279"/>
      <c r="BA470" s="279"/>
      <c r="BB470" s="279"/>
      <c r="BE470" s="279"/>
      <c r="BF470" s="279"/>
    </row>
    <row r="471" spans="21:58" ht="15.75" customHeight="1" x14ac:dyDescent="0.2">
      <c r="U471" s="279"/>
      <c r="X471" s="279"/>
      <c r="Z471" s="279"/>
      <c r="AA471" s="279"/>
      <c r="AC471" s="279"/>
      <c r="AX471" s="279"/>
      <c r="AY471" s="279"/>
      <c r="AZ471" s="279"/>
      <c r="BA471" s="279"/>
      <c r="BB471" s="279"/>
      <c r="BE471" s="279"/>
      <c r="BF471" s="279"/>
    </row>
    <row r="472" spans="21:58" ht="15.75" customHeight="1" x14ac:dyDescent="0.2">
      <c r="U472" s="279"/>
      <c r="X472" s="279"/>
      <c r="Z472" s="279"/>
      <c r="AA472" s="279"/>
      <c r="AC472" s="279"/>
      <c r="AX472" s="279"/>
      <c r="AY472" s="279"/>
      <c r="AZ472" s="279"/>
      <c r="BA472" s="279"/>
      <c r="BB472" s="279"/>
      <c r="BE472" s="279"/>
      <c r="BF472" s="279"/>
    </row>
    <row r="473" spans="21:58" ht="15.75" customHeight="1" x14ac:dyDescent="0.2">
      <c r="U473" s="279"/>
      <c r="X473" s="279"/>
      <c r="Z473" s="279"/>
      <c r="AA473" s="279"/>
      <c r="AC473" s="279"/>
      <c r="AX473" s="279"/>
      <c r="AY473" s="279"/>
      <c r="AZ473" s="279"/>
      <c r="BA473" s="279"/>
      <c r="BB473" s="279"/>
      <c r="BE473" s="279"/>
      <c r="BF473" s="279"/>
    </row>
    <row r="474" spans="21:58" ht="15.75" customHeight="1" x14ac:dyDescent="0.2">
      <c r="U474" s="279"/>
      <c r="X474" s="279"/>
      <c r="Z474" s="279"/>
      <c r="AA474" s="279"/>
      <c r="AC474" s="279"/>
      <c r="AX474" s="279"/>
      <c r="AY474" s="279"/>
      <c r="AZ474" s="279"/>
      <c r="BA474" s="279"/>
      <c r="BB474" s="279"/>
      <c r="BE474" s="279"/>
      <c r="BF474" s="279"/>
    </row>
    <row r="475" spans="21:58" ht="15.75" customHeight="1" x14ac:dyDescent="0.2">
      <c r="U475" s="279"/>
      <c r="X475" s="279"/>
      <c r="Z475" s="279"/>
      <c r="AA475" s="279"/>
      <c r="AC475" s="279"/>
      <c r="AX475" s="279"/>
      <c r="AY475" s="279"/>
      <c r="AZ475" s="279"/>
      <c r="BA475" s="279"/>
      <c r="BB475" s="279"/>
      <c r="BE475" s="279"/>
      <c r="BF475" s="279"/>
    </row>
    <row r="476" spans="21:58" ht="15.75" customHeight="1" x14ac:dyDescent="0.2">
      <c r="U476" s="279"/>
      <c r="X476" s="279"/>
      <c r="Z476" s="279"/>
      <c r="AA476" s="279"/>
      <c r="AC476" s="279"/>
      <c r="AX476" s="279"/>
      <c r="AY476" s="279"/>
      <c r="AZ476" s="279"/>
      <c r="BA476" s="279"/>
      <c r="BB476" s="279"/>
      <c r="BE476" s="279"/>
      <c r="BF476" s="279"/>
    </row>
    <row r="477" spans="21:58" ht="15.75" customHeight="1" x14ac:dyDescent="0.2">
      <c r="U477" s="279"/>
      <c r="X477" s="279"/>
      <c r="Z477" s="279"/>
      <c r="AA477" s="279"/>
      <c r="AC477" s="279"/>
      <c r="AX477" s="279"/>
      <c r="AY477" s="279"/>
      <c r="AZ477" s="279"/>
      <c r="BA477" s="279"/>
      <c r="BB477" s="279"/>
      <c r="BE477" s="279"/>
      <c r="BF477" s="279"/>
    </row>
    <row r="478" spans="21:58" ht="15.75" customHeight="1" x14ac:dyDescent="0.2">
      <c r="U478" s="279"/>
      <c r="X478" s="279"/>
      <c r="Z478" s="279"/>
      <c r="AA478" s="279"/>
      <c r="AC478" s="279"/>
      <c r="AX478" s="279"/>
      <c r="AY478" s="279"/>
      <c r="AZ478" s="279"/>
      <c r="BA478" s="279"/>
      <c r="BB478" s="279"/>
      <c r="BE478" s="279"/>
      <c r="BF478" s="279"/>
    </row>
    <row r="479" spans="21:58" ht="15.75" customHeight="1" x14ac:dyDescent="0.2">
      <c r="U479" s="279"/>
      <c r="X479" s="279"/>
      <c r="Z479" s="279"/>
      <c r="AA479" s="279"/>
      <c r="AC479" s="279"/>
      <c r="AX479" s="279"/>
      <c r="AY479" s="279"/>
      <c r="AZ479" s="279"/>
      <c r="BA479" s="279"/>
      <c r="BB479" s="279"/>
      <c r="BE479" s="279"/>
      <c r="BF479" s="279"/>
    </row>
    <row r="480" spans="21:58" ht="15.75" customHeight="1" x14ac:dyDescent="0.2">
      <c r="U480" s="279"/>
      <c r="X480" s="279"/>
      <c r="Z480" s="279"/>
      <c r="AA480" s="279"/>
      <c r="AC480" s="279"/>
      <c r="AX480" s="279"/>
      <c r="AY480" s="279"/>
      <c r="AZ480" s="279"/>
      <c r="BA480" s="279"/>
      <c r="BB480" s="279"/>
      <c r="BE480" s="279"/>
      <c r="BF480" s="279"/>
    </row>
    <row r="481" spans="21:58" ht="15.75" customHeight="1" x14ac:dyDescent="0.2">
      <c r="U481" s="279"/>
      <c r="X481" s="279"/>
      <c r="Z481" s="279"/>
      <c r="AA481" s="279"/>
      <c r="AC481" s="279"/>
      <c r="AX481" s="279"/>
      <c r="AY481" s="279"/>
      <c r="AZ481" s="279"/>
      <c r="BA481" s="279"/>
      <c r="BB481" s="279"/>
      <c r="BE481" s="279"/>
      <c r="BF481" s="279"/>
    </row>
    <row r="482" spans="21:58" ht="15.75" customHeight="1" x14ac:dyDescent="0.2">
      <c r="U482" s="279"/>
      <c r="X482" s="279"/>
      <c r="Z482" s="279"/>
      <c r="AA482" s="279"/>
      <c r="AC482" s="279"/>
      <c r="AX482" s="279"/>
      <c r="AY482" s="279"/>
      <c r="AZ482" s="279"/>
      <c r="BA482" s="279"/>
      <c r="BB482" s="279"/>
      <c r="BE482" s="279"/>
      <c r="BF482" s="279"/>
    </row>
    <row r="483" spans="21:58" ht="15.75" customHeight="1" x14ac:dyDescent="0.2">
      <c r="U483" s="279"/>
      <c r="X483" s="279"/>
      <c r="Z483" s="279"/>
      <c r="AA483" s="279"/>
      <c r="AC483" s="279"/>
      <c r="AX483" s="279"/>
      <c r="AY483" s="279"/>
      <c r="AZ483" s="279"/>
      <c r="BA483" s="279"/>
      <c r="BB483" s="279"/>
      <c r="BE483" s="279"/>
      <c r="BF483" s="279"/>
    </row>
    <row r="484" spans="21:58" ht="15.75" customHeight="1" x14ac:dyDescent="0.2">
      <c r="U484" s="279"/>
      <c r="X484" s="279"/>
      <c r="Z484" s="279"/>
      <c r="AA484" s="279"/>
      <c r="AC484" s="279"/>
      <c r="AX484" s="279"/>
      <c r="AY484" s="279"/>
      <c r="AZ484" s="279"/>
      <c r="BA484" s="279"/>
      <c r="BB484" s="279"/>
      <c r="BE484" s="279"/>
      <c r="BF484" s="279"/>
    </row>
    <row r="485" spans="21:58" ht="15.75" customHeight="1" x14ac:dyDescent="0.2">
      <c r="U485" s="279"/>
      <c r="X485" s="279"/>
      <c r="Z485" s="279"/>
      <c r="AA485" s="279"/>
      <c r="AC485" s="279"/>
      <c r="AX485" s="279"/>
      <c r="AY485" s="279"/>
      <c r="AZ485" s="279"/>
      <c r="BA485" s="279"/>
      <c r="BB485" s="279"/>
      <c r="BE485" s="279"/>
      <c r="BF485" s="279"/>
    </row>
    <row r="486" spans="21:58" ht="15.75" customHeight="1" x14ac:dyDescent="0.2">
      <c r="U486" s="279"/>
      <c r="X486" s="279"/>
      <c r="Z486" s="279"/>
      <c r="AA486" s="279"/>
      <c r="AC486" s="279"/>
      <c r="AX486" s="279"/>
      <c r="AY486" s="279"/>
      <c r="AZ486" s="279"/>
      <c r="BA486" s="279"/>
      <c r="BB486" s="279"/>
      <c r="BE486" s="279"/>
      <c r="BF486" s="279"/>
    </row>
    <row r="487" spans="21:58" ht="15.75" customHeight="1" x14ac:dyDescent="0.2">
      <c r="U487" s="279"/>
      <c r="X487" s="279"/>
      <c r="Z487" s="279"/>
      <c r="AA487" s="279"/>
      <c r="AC487" s="279"/>
      <c r="AX487" s="279"/>
      <c r="AY487" s="279"/>
      <c r="AZ487" s="279"/>
      <c r="BA487" s="279"/>
      <c r="BB487" s="279"/>
      <c r="BE487" s="279"/>
      <c r="BF487" s="279"/>
    </row>
    <row r="488" spans="21:58" ht="15.75" customHeight="1" x14ac:dyDescent="0.2">
      <c r="U488" s="279"/>
      <c r="X488" s="279"/>
      <c r="Z488" s="279"/>
      <c r="AA488" s="279"/>
      <c r="AC488" s="279"/>
      <c r="AX488" s="279"/>
      <c r="AY488" s="279"/>
      <c r="AZ488" s="279"/>
      <c r="BA488" s="279"/>
      <c r="BB488" s="279"/>
      <c r="BE488" s="279"/>
      <c r="BF488" s="279"/>
    </row>
    <row r="489" spans="21:58" ht="15.75" customHeight="1" x14ac:dyDescent="0.2">
      <c r="U489" s="279"/>
      <c r="X489" s="279"/>
      <c r="Z489" s="279"/>
      <c r="AA489" s="279"/>
      <c r="AC489" s="279"/>
      <c r="AX489" s="279"/>
      <c r="AY489" s="279"/>
      <c r="AZ489" s="279"/>
      <c r="BA489" s="279"/>
      <c r="BB489" s="279"/>
      <c r="BE489" s="279"/>
      <c r="BF489" s="279"/>
    </row>
    <row r="490" spans="21:58" ht="15.75" customHeight="1" x14ac:dyDescent="0.2">
      <c r="U490" s="279"/>
      <c r="X490" s="279"/>
      <c r="Z490" s="279"/>
      <c r="AA490" s="279"/>
      <c r="AC490" s="279"/>
      <c r="AX490" s="279"/>
      <c r="AY490" s="279"/>
      <c r="AZ490" s="279"/>
      <c r="BA490" s="279"/>
      <c r="BB490" s="279"/>
      <c r="BE490" s="279"/>
      <c r="BF490" s="279"/>
    </row>
    <row r="491" spans="21:58" ht="15.75" customHeight="1" x14ac:dyDescent="0.2">
      <c r="U491" s="279"/>
      <c r="X491" s="279"/>
      <c r="Z491" s="279"/>
      <c r="AA491" s="279"/>
      <c r="AC491" s="279"/>
      <c r="AX491" s="279"/>
      <c r="AY491" s="279"/>
      <c r="AZ491" s="279"/>
      <c r="BA491" s="279"/>
      <c r="BB491" s="279"/>
      <c r="BE491" s="279"/>
      <c r="BF491" s="279"/>
    </row>
    <row r="492" spans="21:58" ht="15.75" customHeight="1" x14ac:dyDescent="0.2">
      <c r="U492" s="279"/>
      <c r="X492" s="279"/>
      <c r="Z492" s="279"/>
      <c r="AA492" s="279"/>
      <c r="AC492" s="279"/>
      <c r="AX492" s="279"/>
      <c r="AY492" s="279"/>
      <c r="AZ492" s="279"/>
      <c r="BA492" s="279"/>
      <c r="BB492" s="279"/>
      <c r="BE492" s="279"/>
      <c r="BF492" s="279"/>
    </row>
    <row r="493" spans="21:58" ht="15.75" customHeight="1" x14ac:dyDescent="0.2">
      <c r="U493" s="279"/>
      <c r="X493" s="279"/>
      <c r="Z493" s="279"/>
      <c r="AA493" s="279"/>
      <c r="AC493" s="279"/>
      <c r="AX493" s="279"/>
      <c r="AY493" s="279"/>
      <c r="AZ493" s="279"/>
      <c r="BA493" s="279"/>
      <c r="BB493" s="279"/>
      <c r="BE493" s="279"/>
      <c r="BF493" s="279"/>
    </row>
    <row r="494" spans="21:58" ht="15.75" customHeight="1" x14ac:dyDescent="0.2">
      <c r="U494" s="279"/>
      <c r="X494" s="279"/>
      <c r="Z494" s="279"/>
      <c r="AA494" s="279"/>
      <c r="AC494" s="279"/>
      <c r="AX494" s="279"/>
      <c r="AY494" s="279"/>
      <c r="AZ494" s="279"/>
      <c r="BA494" s="279"/>
      <c r="BB494" s="279"/>
      <c r="BE494" s="279"/>
      <c r="BF494" s="279"/>
    </row>
    <row r="495" spans="21:58" ht="15.75" customHeight="1" x14ac:dyDescent="0.2">
      <c r="U495" s="279"/>
      <c r="X495" s="279"/>
      <c r="Z495" s="279"/>
      <c r="AA495" s="279"/>
      <c r="AC495" s="279"/>
      <c r="AX495" s="279"/>
      <c r="AY495" s="279"/>
      <c r="AZ495" s="279"/>
      <c r="BA495" s="279"/>
      <c r="BB495" s="279"/>
      <c r="BE495" s="279"/>
      <c r="BF495" s="279"/>
    </row>
    <row r="496" spans="21:58" ht="15.75" customHeight="1" x14ac:dyDescent="0.2">
      <c r="U496" s="279"/>
      <c r="X496" s="279"/>
      <c r="Z496" s="279"/>
      <c r="AA496" s="279"/>
      <c r="AC496" s="279"/>
      <c r="AX496" s="279"/>
      <c r="AY496" s="279"/>
      <c r="AZ496" s="279"/>
      <c r="BA496" s="279"/>
      <c r="BB496" s="279"/>
      <c r="BE496" s="279"/>
      <c r="BF496" s="279"/>
    </row>
    <row r="497" spans="21:58" ht="15.75" customHeight="1" x14ac:dyDescent="0.2">
      <c r="U497" s="279"/>
      <c r="X497" s="279"/>
      <c r="Z497" s="279"/>
      <c r="AA497" s="279"/>
      <c r="AC497" s="279"/>
      <c r="AX497" s="279"/>
      <c r="AY497" s="279"/>
      <c r="AZ497" s="279"/>
      <c r="BA497" s="279"/>
      <c r="BB497" s="279"/>
      <c r="BE497" s="279"/>
      <c r="BF497" s="279"/>
    </row>
    <row r="498" spans="21:58" ht="15.75" customHeight="1" x14ac:dyDescent="0.2">
      <c r="U498" s="279"/>
      <c r="X498" s="279"/>
      <c r="Z498" s="279"/>
      <c r="AA498" s="279"/>
      <c r="AC498" s="279"/>
      <c r="AX498" s="279"/>
      <c r="AY498" s="279"/>
      <c r="AZ498" s="279"/>
      <c r="BA498" s="279"/>
      <c r="BB498" s="279"/>
      <c r="BE498" s="279"/>
      <c r="BF498" s="279"/>
    </row>
    <row r="499" spans="21:58" ht="15.75" customHeight="1" x14ac:dyDescent="0.2">
      <c r="U499" s="279"/>
      <c r="X499" s="279"/>
      <c r="Z499" s="279"/>
      <c r="AA499" s="279"/>
      <c r="AC499" s="279"/>
      <c r="AX499" s="279"/>
      <c r="AY499" s="279"/>
      <c r="AZ499" s="279"/>
      <c r="BA499" s="279"/>
      <c r="BB499" s="279"/>
      <c r="BE499" s="279"/>
      <c r="BF499" s="279"/>
    </row>
    <row r="500" spans="21:58" ht="15.75" customHeight="1" x14ac:dyDescent="0.2">
      <c r="U500" s="279"/>
      <c r="X500" s="279"/>
      <c r="Z500" s="279"/>
      <c r="AA500" s="279"/>
      <c r="AC500" s="279"/>
      <c r="AX500" s="279"/>
      <c r="AY500" s="279"/>
      <c r="AZ500" s="279"/>
      <c r="BA500" s="279"/>
      <c r="BB500" s="279"/>
      <c r="BE500" s="279"/>
      <c r="BF500" s="279"/>
    </row>
    <row r="501" spans="21:58" ht="15.75" customHeight="1" x14ac:dyDescent="0.2">
      <c r="U501" s="279"/>
      <c r="X501" s="279"/>
      <c r="Z501" s="279"/>
      <c r="AA501" s="279"/>
      <c r="AC501" s="279"/>
      <c r="AX501" s="279"/>
      <c r="AY501" s="279"/>
      <c r="AZ501" s="279"/>
      <c r="BA501" s="279"/>
      <c r="BB501" s="279"/>
      <c r="BE501" s="279"/>
      <c r="BF501" s="279"/>
    </row>
    <row r="502" spans="21:58" ht="15.75" customHeight="1" x14ac:dyDescent="0.2">
      <c r="U502" s="279"/>
      <c r="X502" s="279"/>
      <c r="Z502" s="279"/>
      <c r="AA502" s="279"/>
      <c r="AC502" s="279"/>
      <c r="AX502" s="279"/>
      <c r="AY502" s="279"/>
      <c r="AZ502" s="279"/>
      <c r="BA502" s="279"/>
      <c r="BB502" s="279"/>
      <c r="BE502" s="279"/>
      <c r="BF502" s="279"/>
    </row>
    <row r="503" spans="21:58" ht="15.75" customHeight="1" x14ac:dyDescent="0.2">
      <c r="U503" s="279"/>
      <c r="X503" s="279"/>
      <c r="Z503" s="279"/>
      <c r="AA503" s="279"/>
      <c r="AC503" s="279"/>
      <c r="AX503" s="279"/>
      <c r="AY503" s="279"/>
      <c r="AZ503" s="279"/>
      <c r="BA503" s="279"/>
      <c r="BB503" s="279"/>
      <c r="BE503" s="279"/>
      <c r="BF503" s="279"/>
    </row>
    <row r="504" spans="21:58" ht="15.75" customHeight="1" x14ac:dyDescent="0.2">
      <c r="U504" s="279"/>
      <c r="X504" s="279"/>
      <c r="Z504" s="279"/>
      <c r="AA504" s="279"/>
      <c r="AC504" s="279"/>
      <c r="AX504" s="279"/>
      <c r="AY504" s="279"/>
      <c r="AZ504" s="279"/>
      <c r="BA504" s="279"/>
      <c r="BB504" s="279"/>
      <c r="BE504" s="279"/>
      <c r="BF504" s="279"/>
    </row>
    <row r="505" spans="21:58" ht="15.75" customHeight="1" x14ac:dyDescent="0.2">
      <c r="U505" s="279"/>
      <c r="X505" s="279"/>
      <c r="Z505" s="279"/>
      <c r="AA505" s="279"/>
      <c r="AC505" s="279"/>
      <c r="AX505" s="279"/>
      <c r="AY505" s="279"/>
      <c r="AZ505" s="279"/>
      <c r="BA505" s="279"/>
      <c r="BB505" s="279"/>
      <c r="BE505" s="279"/>
      <c r="BF505" s="279"/>
    </row>
    <row r="506" spans="21:58" ht="15.75" customHeight="1" x14ac:dyDescent="0.2">
      <c r="U506" s="279"/>
      <c r="X506" s="279"/>
      <c r="Z506" s="279"/>
      <c r="AA506" s="279"/>
      <c r="AC506" s="279"/>
      <c r="AX506" s="279"/>
      <c r="AY506" s="279"/>
      <c r="AZ506" s="279"/>
      <c r="BA506" s="279"/>
      <c r="BB506" s="279"/>
      <c r="BE506" s="279"/>
      <c r="BF506" s="279"/>
    </row>
    <row r="507" spans="21:58" ht="15.75" customHeight="1" x14ac:dyDescent="0.2">
      <c r="U507" s="279"/>
      <c r="X507" s="279"/>
      <c r="Z507" s="279"/>
      <c r="AA507" s="279"/>
      <c r="AC507" s="279"/>
      <c r="AX507" s="279"/>
      <c r="AY507" s="279"/>
      <c r="AZ507" s="279"/>
      <c r="BA507" s="279"/>
      <c r="BB507" s="279"/>
      <c r="BE507" s="279"/>
      <c r="BF507" s="279"/>
    </row>
    <row r="508" spans="21:58" ht="15.75" customHeight="1" x14ac:dyDescent="0.2">
      <c r="U508" s="279"/>
      <c r="X508" s="279"/>
      <c r="Z508" s="279"/>
      <c r="AA508" s="279"/>
      <c r="AC508" s="279"/>
      <c r="AX508" s="279"/>
      <c r="AY508" s="279"/>
      <c r="AZ508" s="279"/>
      <c r="BA508" s="279"/>
      <c r="BB508" s="279"/>
      <c r="BE508" s="279"/>
      <c r="BF508" s="279"/>
    </row>
    <row r="509" spans="21:58" ht="15.75" customHeight="1" x14ac:dyDescent="0.2">
      <c r="U509" s="279"/>
      <c r="X509" s="279"/>
      <c r="Z509" s="279"/>
      <c r="AA509" s="279"/>
      <c r="AC509" s="279"/>
      <c r="AX509" s="279"/>
      <c r="AY509" s="279"/>
      <c r="AZ509" s="279"/>
      <c r="BA509" s="279"/>
      <c r="BB509" s="279"/>
      <c r="BE509" s="279"/>
      <c r="BF509" s="279"/>
    </row>
    <row r="510" spans="21:58" ht="15.75" customHeight="1" x14ac:dyDescent="0.2">
      <c r="U510" s="279"/>
      <c r="X510" s="279"/>
      <c r="Z510" s="279"/>
      <c r="AA510" s="279"/>
      <c r="AC510" s="279"/>
      <c r="AX510" s="279"/>
      <c r="AY510" s="279"/>
      <c r="AZ510" s="279"/>
      <c r="BA510" s="279"/>
      <c r="BB510" s="279"/>
      <c r="BE510" s="279"/>
      <c r="BF510" s="279"/>
    </row>
    <row r="511" spans="21:58" ht="15.75" customHeight="1" x14ac:dyDescent="0.2">
      <c r="U511" s="279"/>
      <c r="X511" s="279"/>
      <c r="Z511" s="279"/>
      <c r="AA511" s="279"/>
      <c r="AC511" s="279"/>
      <c r="AX511" s="279"/>
      <c r="AY511" s="279"/>
      <c r="AZ511" s="279"/>
      <c r="BA511" s="279"/>
      <c r="BB511" s="279"/>
      <c r="BE511" s="279"/>
      <c r="BF511" s="279"/>
    </row>
    <row r="512" spans="21:58" ht="15.75" customHeight="1" x14ac:dyDescent="0.2">
      <c r="U512" s="279"/>
      <c r="X512" s="279"/>
      <c r="Z512" s="279"/>
      <c r="AA512" s="279"/>
      <c r="AC512" s="279"/>
      <c r="AX512" s="279"/>
      <c r="AY512" s="279"/>
      <c r="AZ512" s="279"/>
      <c r="BA512" s="279"/>
      <c r="BB512" s="279"/>
      <c r="BE512" s="279"/>
      <c r="BF512" s="279"/>
    </row>
    <row r="513" spans="21:58" ht="15.75" customHeight="1" x14ac:dyDescent="0.2">
      <c r="U513" s="279"/>
      <c r="X513" s="279"/>
      <c r="Z513" s="279"/>
      <c r="AA513" s="279"/>
      <c r="AC513" s="279"/>
      <c r="AX513" s="279"/>
      <c r="AY513" s="279"/>
      <c r="AZ513" s="279"/>
      <c r="BA513" s="279"/>
      <c r="BB513" s="279"/>
      <c r="BE513" s="279"/>
      <c r="BF513" s="279"/>
    </row>
    <row r="514" spans="21:58" ht="15.75" customHeight="1" x14ac:dyDescent="0.2">
      <c r="U514" s="279"/>
      <c r="X514" s="279"/>
      <c r="Z514" s="279"/>
      <c r="AA514" s="279"/>
      <c r="AC514" s="279"/>
      <c r="AX514" s="279"/>
      <c r="AY514" s="279"/>
      <c r="AZ514" s="279"/>
      <c r="BA514" s="279"/>
      <c r="BB514" s="279"/>
      <c r="BE514" s="279"/>
      <c r="BF514" s="279"/>
    </row>
    <row r="515" spans="21:58" ht="15.75" customHeight="1" x14ac:dyDescent="0.2">
      <c r="U515" s="279"/>
      <c r="X515" s="279"/>
      <c r="Z515" s="279"/>
      <c r="AA515" s="279"/>
      <c r="AC515" s="279"/>
      <c r="AX515" s="279"/>
      <c r="AY515" s="279"/>
      <c r="AZ515" s="279"/>
      <c r="BA515" s="279"/>
      <c r="BB515" s="279"/>
      <c r="BE515" s="279"/>
      <c r="BF515" s="279"/>
    </row>
    <row r="516" spans="21:58" ht="15.75" customHeight="1" x14ac:dyDescent="0.2">
      <c r="U516" s="279"/>
      <c r="X516" s="279"/>
      <c r="Z516" s="279"/>
      <c r="AA516" s="279"/>
      <c r="AC516" s="279"/>
      <c r="AX516" s="279"/>
      <c r="AY516" s="279"/>
      <c r="AZ516" s="279"/>
      <c r="BA516" s="279"/>
      <c r="BB516" s="279"/>
      <c r="BE516" s="279"/>
      <c r="BF516" s="279"/>
    </row>
    <row r="517" spans="21:58" ht="15.75" customHeight="1" x14ac:dyDescent="0.2">
      <c r="U517" s="279"/>
      <c r="X517" s="279"/>
      <c r="Z517" s="279"/>
      <c r="AA517" s="279"/>
      <c r="AC517" s="279"/>
      <c r="AX517" s="279"/>
      <c r="AY517" s="279"/>
      <c r="AZ517" s="279"/>
      <c r="BA517" s="279"/>
      <c r="BB517" s="279"/>
      <c r="BE517" s="279"/>
      <c r="BF517" s="279"/>
    </row>
    <row r="518" spans="21:58" ht="15.75" customHeight="1" x14ac:dyDescent="0.2">
      <c r="U518" s="279"/>
      <c r="X518" s="279"/>
      <c r="Z518" s="279"/>
      <c r="AA518" s="279"/>
      <c r="AC518" s="279"/>
      <c r="AX518" s="279"/>
      <c r="AY518" s="279"/>
      <c r="AZ518" s="279"/>
      <c r="BA518" s="279"/>
      <c r="BB518" s="279"/>
      <c r="BE518" s="279"/>
      <c r="BF518" s="279"/>
    </row>
    <row r="519" spans="21:58" ht="15.75" customHeight="1" x14ac:dyDescent="0.2">
      <c r="U519" s="279"/>
      <c r="X519" s="279"/>
      <c r="Z519" s="279"/>
      <c r="AA519" s="279"/>
      <c r="AC519" s="279"/>
      <c r="AX519" s="279"/>
      <c r="AY519" s="279"/>
      <c r="AZ519" s="279"/>
      <c r="BA519" s="279"/>
      <c r="BB519" s="279"/>
      <c r="BE519" s="279"/>
      <c r="BF519" s="279"/>
    </row>
    <row r="520" spans="21:58" ht="15.75" customHeight="1" x14ac:dyDescent="0.2">
      <c r="U520" s="279"/>
      <c r="X520" s="279"/>
      <c r="Z520" s="279"/>
      <c r="AA520" s="279"/>
      <c r="AC520" s="279"/>
      <c r="AX520" s="279"/>
      <c r="AY520" s="279"/>
      <c r="AZ520" s="279"/>
      <c r="BA520" s="279"/>
      <c r="BB520" s="279"/>
      <c r="BE520" s="279"/>
      <c r="BF520" s="279"/>
    </row>
    <row r="521" spans="21:58" ht="15.75" customHeight="1" x14ac:dyDescent="0.2">
      <c r="U521" s="279"/>
      <c r="X521" s="279"/>
      <c r="Z521" s="279"/>
      <c r="AA521" s="279"/>
      <c r="AC521" s="279"/>
      <c r="AX521" s="279"/>
      <c r="AY521" s="279"/>
      <c r="AZ521" s="279"/>
      <c r="BA521" s="279"/>
      <c r="BB521" s="279"/>
      <c r="BE521" s="279"/>
      <c r="BF521" s="279"/>
    </row>
    <row r="522" spans="21:58" ht="15.75" customHeight="1" x14ac:dyDescent="0.2">
      <c r="U522" s="279"/>
      <c r="X522" s="279"/>
      <c r="Z522" s="279"/>
      <c r="AA522" s="279"/>
      <c r="AC522" s="279"/>
      <c r="AX522" s="279"/>
      <c r="AY522" s="279"/>
      <c r="AZ522" s="279"/>
      <c r="BA522" s="279"/>
      <c r="BB522" s="279"/>
      <c r="BE522" s="279"/>
      <c r="BF522" s="279"/>
    </row>
    <row r="523" spans="21:58" ht="15.75" customHeight="1" x14ac:dyDescent="0.2">
      <c r="U523" s="279"/>
      <c r="X523" s="279"/>
      <c r="Z523" s="279"/>
      <c r="AA523" s="279"/>
      <c r="AC523" s="279"/>
      <c r="AX523" s="279"/>
      <c r="AY523" s="279"/>
      <c r="AZ523" s="279"/>
      <c r="BA523" s="279"/>
      <c r="BB523" s="279"/>
      <c r="BE523" s="279"/>
      <c r="BF523" s="279"/>
    </row>
    <row r="524" spans="21:58" ht="15.75" customHeight="1" x14ac:dyDescent="0.2">
      <c r="U524" s="279"/>
      <c r="X524" s="279"/>
      <c r="Z524" s="279"/>
      <c r="AA524" s="279"/>
      <c r="AC524" s="279"/>
      <c r="AX524" s="279"/>
      <c r="AY524" s="279"/>
      <c r="AZ524" s="279"/>
      <c r="BA524" s="279"/>
      <c r="BB524" s="279"/>
      <c r="BE524" s="279"/>
      <c r="BF524" s="279"/>
    </row>
    <row r="525" spans="21:58" ht="15.75" customHeight="1" x14ac:dyDescent="0.2">
      <c r="U525" s="279"/>
      <c r="X525" s="279"/>
      <c r="Z525" s="279"/>
      <c r="AA525" s="279"/>
      <c r="AC525" s="279"/>
      <c r="AX525" s="279"/>
      <c r="AY525" s="279"/>
      <c r="AZ525" s="279"/>
      <c r="BA525" s="279"/>
      <c r="BB525" s="279"/>
      <c r="BE525" s="279"/>
      <c r="BF525" s="279"/>
    </row>
    <row r="526" spans="21:58" ht="15.75" customHeight="1" x14ac:dyDescent="0.2">
      <c r="U526" s="279"/>
      <c r="X526" s="279"/>
      <c r="Z526" s="279"/>
      <c r="AA526" s="279"/>
      <c r="AC526" s="279"/>
      <c r="AX526" s="279"/>
      <c r="AY526" s="279"/>
      <c r="AZ526" s="279"/>
      <c r="BA526" s="279"/>
      <c r="BB526" s="279"/>
      <c r="BE526" s="279"/>
      <c r="BF526" s="279"/>
    </row>
    <row r="527" spans="21:58" ht="15.75" customHeight="1" x14ac:dyDescent="0.2">
      <c r="U527" s="279"/>
      <c r="X527" s="279"/>
      <c r="Z527" s="279"/>
      <c r="AA527" s="279"/>
      <c r="AC527" s="279"/>
      <c r="AX527" s="279"/>
      <c r="AY527" s="279"/>
      <c r="AZ527" s="279"/>
      <c r="BA527" s="279"/>
      <c r="BB527" s="279"/>
      <c r="BE527" s="279"/>
      <c r="BF527" s="279"/>
    </row>
    <row r="528" spans="21:58" ht="15.75" customHeight="1" x14ac:dyDescent="0.2">
      <c r="U528" s="279"/>
      <c r="X528" s="279"/>
      <c r="Z528" s="279"/>
      <c r="AA528" s="279"/>
      <c r="AC528" s="279"/>
      <c r="AX528" s="279"/>
      <c r="AY528" s="279"/>
      <c r="AZ528" s="279"/>
      <c r="BA528" s="279"/>
      <c r="BB528" s="279"/>
      <c r="BE528" s="279"/>
      <c r="BF528" s="279"/>
    </row>
    <row r="529" spans="21:58" ht="15.75" customHeight="1" x14ac:dyDescent="0.2">
      <c r="U529" s="279"/>
      <c r="X529" s="279"/>
      <c r="Z529" s="279"/>
      <c r="AA529" s="279"/>
      <c r="AC529" s="279"/>
      <c r="AX529" s="279"/>
      <c r="AY529" s="279"/>
      <c r="AZ529" s="279"/>
      <c r="BA529" s="279"/>
      <c r="BB529" s="279"/>
      <c r="BE529" s="279"/>
      <c r="BF529" s="279"/>
    </row>
    <row r="530" spans="21:58" ht="15.75" customHeight="1" x14ac:dyDescent="0.2">
      <c r="U530" s="279"/>
      <c r="X530" s="279"/>
      <c r="Z530" s="279"/>
      <c r="AA530" s="279"/>
      <c r="AC530" s="279"/>
      <c r="AX530" s="279"/>
      <c r="AY530" s="279"/>
      <c r="AZ530" s="279"/>
      <c r="BA530" s="279"/>
      <c r="BB530" s="279"/>
      <c r="BE530" s="279"/>
      <c r="BF530" s="279"/>
    </row>
    <row r="531" spans="21:58" ht="15.75" customHeight="1" x14ac:dyDescent="0.2">
      <c r="U531" s="279"/>
      <c r="X531" s="279"/>
      <c r="Z531" s="279"/>
      <c r="AA531" s="279"/>
      <c r="AC531" s="279"/>
      <c r="AX531" s="279"/>
      <c r="AY531" s="279"/>
      <c r="AZ531" s="279"/>
      <c r="BA531" s="279"/>
      <c r="BB531" s="279"/>
      <c r="BE531" s="279"/>
      <c r="BF531" s="279"/>
    </row>
    <row r="532" spans="21:58" ht="15.75" customHeight="1" x14ac:dyDescent="0.2">
      <c r="U532" s="279"/>
      <c r="X532" s="279"/>
      <c r="Z532" s="279"/>
      <c r="AA532" s="279"/>
      <c r="AC532" s="279"/>
      <c r="AX532" s="279"/>
      <c r="AY532" s="279"/>
      <c r="AZ532" s="279"/>
      <c r="BA532" s="279"/>
      <c r="BB532" s="279"/>
      <c r="BE532" s="279"/>
      <c r="BF532" s="279"/>
    </row>
    <row r="533" spans="21:58" ht="15.75" customHeight="1" x14ac:dyDescent="0.2">
      <c r="U533" s="279"/>
      <c r="X533" s="279"/>
      <c r="Z533" s="279"/>
      <c r="AA533" s="279"/>
      <c r="AC533" s="279"/>
      <c r="AX533" s="279"/>
      <c r="AY533" s="279"/>
      <c r="AZ533" s="279"/>
      <c r="BA533" s="279"/>
      <c r="BB533" s="279"/>
      <c r="BE533" s="279"/>
      <c r="BF533" s="279"/>
    </row>
    <row r="534" spans="21:58" ht="15.75" customHeight="1" x14ac:dyDescent="0.2">
      <c r="U534" s="279"/>
      <c r="X534" s="279"/>
      <c r="Z534" s="279"/>
      <c r="AA534" s="279"/>
      <c r="AC534" s="279"/>
      <c r="AX534" s="279"/>
      <c r="AY534" s="279"/>
      <c r="AZ534" s="279"/>
      <c r="BA534" s="279"/>
      <c r="BB534" s="279"/>
      <c r="BE534" s="279"/>
      <c r="BF534" s="279"/>
    </row>
    <row r="535" spans="21:58" ht="15.75" customHeight="1" x14ac:dyDescent="0.2">
      <c r="U535" s="279"/>
      <c r="X535" s="279"/>
      <c r="Z535" s="279"/>
      <c r="AA535" s="279"/>
      <c r="AC535" s="279"/>
      <c r="AX535" s="279"/>
      <c r="AY535" s="279"/>
      <c r="AZ535" s="279"/>
      <c r="BA535" s="279"/>
      <c r="BB535" s="279"/>
      <c r="BE535" s="279"/>
      <c r="BF535" s="279"/>
    </row>
    <row r="536" spans="21:58" ht="15.75" customHeight="1" x14ac:dyDescent="0.2">
      <c r="U536" s="279"/>
      <c r="X536" s="279"/>
      <c r="Z536" s="279"/>
      <c r="AA536" s="279"/>
      <c r="AC536" s="279"/>
      <c r="AX536" s="279"/>
      <c r="AY536" s="279"/>
      <c r="AZ536" s="279"/>
      <c r="BA536" s="279"/>
      <c r="BB536" s="279"/>
      <c r="BE536" s="279"/>
      <c r="BF536" s="279"/>
    </row>
    <row r="537" spans="21:58" ht="15.75" customHeight="1" x14ac:dyDescent="0.2">
      <c r="U537" s="279"/>
      <c r="X537" s="279"/>
      <c r="Z537" s="279"/>
      <c r="AA537" s="279"/>
      <c r="AC537" s="279"/>
      <c r="AX537" s="279"/>
      <c r="AY537" s="279"/>
      <c r="AZ537" s="279"/>
      <c r="BA537" s="279"/>
      <c r="BB537" s="279"/>
      <c r="BE537" s="279"/>
      <c r="BF537" s="279"/>
    </row>
    <row r="538" spans="21:58" ht="15.75" customHeight="1" x14ac:dyDescent="0.2">
      <c r="U538" s="279"/>
      <c r="X538" s="279"/>
      <c r="Z538" s="279"/>
      <c r="AA538" s="279"/>
      <c r="AC538" s="279"/>
      <c r="AX538" s="279"/>
      <c r="AY538" s="279"/>
      <c r="AZ538" s="279"/>
      <c r="BA538" s="279"/>
      <c r="BB538" s="279"/>
      <c r="BE538" s="279"/>
      <c r="BF538" s="279"/>
    </row>
    <row r="539" spans="21:58" ht="15.75" customHeight="1" x14ac:dyDescent="0.2">
      <c r="U539" s="279"/>
      <c r="X539" s="279"/>
      <c r="Z539" s="279"/>
      <c r="AA539" s="279"/>
      <c r="AC539" s="279"/>
      <c r="AX539" s="279"/>
      <c r="AY539" s="279"/>
      <c r="AZ539" s="279"/>
      <c r="BA539" s="279"/>
      <c r="BB539" s="279"/>
      <c r="BE539" s="279"/>
      <c r="BF539" s="279"/>
    </row>
    <row r="540" spans="21:58" ht="15.75" customHeight="1" x14ac:dyDescent="0.2">
      <c r="U540" s="279"/>
      <c r="X540" s="279"/>
      <c r="Z540" s="279"/>
      <c r="AA540" s="279"/>
      <c r="AC540" s="279"/>
      <c r="AX540" s="279"/>
      <c r="AY540" s="279"/>
      <c r="AZ540" s="279"/>
      <c r="BA540" s="279"/>
      <c r="BB540" s="279"/>
      <c r="BE540" s="279"/>
      <c r="BF540" s="279"/>
    </row>
    <row r="541" spans="21:58" ht="15.75" customHeight="1" x14ac:dyDescent="0.2">
      <c r="U541" s="279"/>
      <c r="X541" s="279"/>
      <c r="Z541" s="279"/>
      <c r="AA541" s="279"/>
      <c r="AC541" s="279"/>
      <c r="AX541" s="279"/>
      <c r="AY541" s="279"/>
      <c r="AZ541" s="279"/>
      <c r="BA541" s="279"/>
      <c r="BB541" s="279"/>
      <c r="BE541" s="279"/>
      <c r="BF541" s="279"/>
    </row>
    <row r="542" spans="21:58" ht="15.75" customHeight="1" x14ac:dyDescent="0.2">
      <c r="U542" s="279"/>
      <c r="X542" s="279"/>
      <c r="Z542" s="279"/>
      <c r="AA542" s="279"/>
      <c r="AC542" s="279"/>
      <c r="AX542" s="279"/>
      <c r="AY542" s="279"/>
      <c r="AZ542" s="279"/>
      <c r="BA542" s="279"/>
      <c r="BB542" s="279"/>
      <c r="BE542" s="279"/>
      <c r="BF542" s="279"/>
    </row>
    <row r="543" spans="21:58" ht="15.75" customHeight="1" x14ac:dyDescent="0.2">
      <c r="U543" s="279"/>
      <c r="X543" s="279"/>
      <c r="Z543" s="279"/>
      <c r="AA543" s="279"/>
      <c r="AC543" s="279"/>
      <c r="AX543" s="279"/>
      <c r="AY543" s="279"/>
      <c r="AZ543" s="279"/>
      <c r="BA543" s="279"/>
      <c r="BB543" s="279"/>
      <c r="BE543" s="279"/>
      <c r="BF543" s="279"/>
    </row>
    <row r="544" spans="21:58" ht="15.75" customHeight="1" x14ac:dyDescent="0.2">
      <c r="U544" s="279"/>
      <c r="X544" s="279"/>
      <c r="Z544" s="279"/>
      <c r="AA544" s="279"/>
      <c r="AC544" s="279"/>
      <c r="AX544" s="279"/>
      <c r="AY544" s="279"/>
      <c r="AZ544" s="279"/>
      <c r="BA544" s="279"/>
      <c r="BB544" s="279"/>
      <c r="BE544" s="279"/>
      <c r="BF544" s="279"/>
    </row>
    <row r="545" spans="21:58" ht="15.75" customHeight="1" x14ac:dyDescent="0.2">
      <c r="U545" s="279"/>
      <c r="X545" s="279"/>
      <c r="Z545" s="279"/>
      <c r="AA545" s="279"/>
      <c r="AC545" s="279"/>
      <c r="AX545" s="279"/>
      <c r="AY545" s="279"/>
      <c r="AZ545" s="279"/>
      <c r="BA545" s="279"/>
      <c r="BB545" s="279"/>
      <c r="BE545" s="279"/>
      <c r="BF545" s="279"/>
    </row>
    <row r="546" spans="21:58" ht="15.75" customHeight="1" x14ac:dyDescent="0.2">
      <c r="U546" s="279"/>
      <c r="X546" s="279"/>
      <c r="Z546" s="279"/>
      <c r="AA546" s="279"/>
      <c r="AC546" s="279"/>
      <c r="AX546" s="279"/>
      <c r="AY546" s="279"/>
      <c r="AZ546" s="279"/>
      <c r="BA546" s="279"/>
      <c r="BB546" s="279"/>
      <c r="BE546" s="279"/>
      <c r="BF546" s="279"/>
    </row>
    <row r="547" spans="21:58" ht="15.75" customHeight="1" x14ac:dyDescent="0.2">
      <c r="U547" s="279"/>
      <c r="X547" s="279"/>
      <c r="Z547" s="279"/>
      <c r="AA547" s="279"/>
      <c r="AC547" s="279"/>
      <c r="AX547" s="279"/>
      <c r="AY547" s="279"/>
      <c r="AZ547" s="279"/>
      <c r="BA547" s="279"/>
      <c r="BB547" s="279"/>
      <c r="BE547" s="279"/>
      <c r="BF547" s="279"/>
    </row>
    <row r="548" spans="21:58" ht="15.75" customHeight="1" x14ac:dyDescent="0.2">
      <c r="U548" s="279"/>
      <c r="X548" s="279"/>
      <c r="Z548" s="279"/>
      <c r="AA548" s="279"/>
      <c r="AC548" s="279"/>
      <c r="AX548" s="279"/>
      <c r="AY548" s="279"/>
      <c r="AZ548" s="279"/>
      <c r="BA548" s="279"/>
      <c r="BB548" s="279"/>
      <c r="BE548" s="279"/>
      <c r="BF548" s="279"/>
    </row>
    <row r="549" spans="21:58" ht="15.75" customHeight="1" x14ac:dyDescent="0.2">
      <c r="U549" s="279"/>
      <c r="X549" s="279"/>
      <c r="Z549" s="279"/>
      <c r="AA549" s="279"/>
      <c r="AC549" s="279"/>
      <c r="AX549" s="279"/>
      <c r="AY549" s="279"/>
      <c r="AZ549" s="279"/>
      <c r="BA549" s="279"/>
      <c r="BB549" s="279"/>
      <c r="BE549" s="279"/>
      <c r="BF549" s="279"/>
    </row>
    <row r="550" spans="21:58" ht="15.75" customHeight="1" x14ac:dyDescent="0.2">
      <c r="U550" s="279"/>
      <c r="X550" s="279"/>
      <c r="Z550" s="279"/>
      <c r="AA550" s="279"/>
      <c r="AC550" s="279"/>
      <c r="AX550" s="279"/>
      <c r="AY550" s="279"/>
      <c r="AZ550" s="279"/>
      <c r="BA550" s="279"/>
      <c r="BB550" s="279"/>
      <c r="BE550" s="279"/>
      <c r="BF550" s="279"/>
    </row>
    <row r="551" spans="21:58" ht="15.75" customHeight="1" x14ac:dyDescent="0.2">
      <c r="U551" s="279"/>
      <c r="X551" s="279"/>
      <c r="Z551" s="279"/>
      <c r="AA551" s="279"/>
      <c r="AC551" s="279"/>
      <c r="AX551" s="279"/>
      <c r="AY551" s="279"/>
      <c r="AZ551" s="279"/>
      <c r="BA551" s="279"/>
      <c r="BB551" s="279"/>
      <c r="BE551" s="279"/>
      <c r="BF551" s="279"/>
    </row>
    <row r="552" spans="21:58" ht="15.75" customHeight="1" x14ac:dyDescent="0.2">
      <c r="U552" s="279"/>
      <c r="X552" s="279"/>
      <c r="Z552" s="279"/>
      <c r="AA552" s="279"/>
      <c r="AC552" s="279"/>
      <c r="AX552" s="279"/>
      <c r="AY552" s="279"/>
      <c r="AZ552" s="279"/>
      <c r="BA552" s="279"/>
      <c r="BB552" s="279"/>
      <c r="BE552" s="279"/>
      <c r="BF552" s="279"/>
    </row>
    <row r="553" spans="21:58" ht="15.75" customHeight="1" x14ac:dyDescent="0.2">
      <c r="U553" s="279"/>
      <c r="X553" s="279"/>
      <c r="Z553" s="279"/>
      <c r="AA553" s="279"/>
      <c r="AC553" s="279"/>
      <c r="AX553" s="279"/>
      <c r="AY553" s="279"/>
      <c r="AZ553" s="279"/>
      <c r="BA553" s="279"/>
      <c r="BB553" s="279"/>
      <c r="BE553" s="279"/>
      <c r="BF553" s="279"/>
    </row>
    <row r="554" spans="21:58" ht="15.75" customHeight="1" x14ac:dyDescent="0.2">
      <c r="U554" s="279"/>
      <c r="X554" s="279"/>
      <c r="Z554" s="279"/>
      <c r="AA554" s="279"/>
      <c r="AC554" s="279"/>
      <c r="AX554" s="279"/>
      <c r="AY554" s="279"/>
      <c r="AZ554" s="279"/>
      <c r="BA554" s="279"/>
      <c r="BB554" s="279"/>
      <c r="BE554" s="279"/>
      <c r="BF554" s="279"/>
    </row>
    <row r="555" spans="21:58" ht="15.75" customHeight="1" x14ac:dyDescent="0.2">
      <c r="U555" s="279"/>
      <c r="X555" s="279"/>
      <c r="Z555" s="279"/>
      <c r="AA555" s="279"/>
      <c r="AC555" s="279"/>
      <c r="AX555" s="279"/>
      <c r="AY555" s="279"/>
      <c r="AZ555" s="279"/>
      <c r="BA555" s="279"/>
      <c r="BB555" s="279"/>
      <c r="BE555" s="279"/>
      <c r="BF555" s="279"/>
    </row>
    <row r="556" spans="21:58" ht="15.75" customHeight="1" x14ac:dyDescent="0.2">
      <c r="U556" s="279"/>
      <c r="X556" s="279"/>
      <c r="Z556" s="279"/>
      <c r="AA556" s="279"/>
      <c r="AC556" s="279"/>
      <c r="AX556" s="279"/>
      <c r="AY556" s="279"/>
      <c r="AZ556" s="279"/>
      <c r="BA556" s="279"/>
      <c r="BB556" s="279"/>
      <c r="BE556" s="279"/>
      <c r="BF556" s="279"/>
    </row>
    <row r="557" spans="21:58" ht="15.75" customHeight="1" x14ac:dyDescent="0.2">
      <c r="U557" s="279"/>
      <c r="X557" s="279"/>
      <c r="Z557" s="279"/>
      <c r="AA557" s="279"/>
      <c r="AC557" s="279"/>
      <c r="AX557" s="279"/>
      <c r="AY557" s="279"/>
      <c r="AZ557" s="279"/>
      <c r="BA557" s="279"/>
      <c r="BB557" s="279"/>
      <c r="BE557" s="279"/>
      <c r="BF557" s="279"/>
    </row>
    <row r="558" spans="21:58" ht="15.75" customHeight="1" x14ac:dyDescent="0.2">
      <c r="U558" s="279"/>
      <c r="X558" s="279"/>
      <c r="Z558" s="279"/>
      <c r="AA558" s="279"/>
      <c r="AC558" s="279"/>
      <c r="AX558" s="279"/>
      <c r="AY558" s="279"/>
      <c r="AZ558" s="279"/>
      <c r="BA558" s="279"/>
      <c r="BB558" s="279"/>
      <c r="BE558" s="279"/>
      <c r="BF558" s="279"/>
    </row>
    <row r="559" spans="21:58" ht="15.75" customHeight="1" x14ac:dyDescent="0.2">
      <c r="U559" s="279"/>
      <c r="X559" s="279"/>
      <c r="Z559" s="279"/>
      <c r="AA559" s="279"/>
      <c r="AC559" s="279"/>
      <c r="AX559" s="279"/>
      <c r="AY559" s="279"/>
      <c r="AZ559" s="279"/>
      <c r="BA559" s="279"/>
      <c r="BB559" s="279"/>
      <c r="BE559" s="279"/>
      <c r="BF559" s="279"/>
    </row>
    <row r="560" spans="21:58" ht="15.75" customHeight="1" x14ac:dyDescent="0.2">
      <c r="U560" s="279"/>
      <c r="X560" s="279"/>
      <c r="Z560" s="279"/>
      <c r="AA560" s="279"/>
      <c r="AC560" s="279"/>
      <c r="AX560" s="279"/>
      <c r="AY560" s="279"/>
      <c r="AZ560" s="279"/>
      <c r="BA560" s="279"/>
      <c r="BB560" s="279"/>
      <c r="BE560" s="279"/>
      <c r="BF560" s="279"/>
    </row>
    <row r="561" spans="21:58" ht="15.75" customHeight="1" x14ac:dyDescent="0.2">
      <c r="U561" s="279"/>
      <c r="X561" s="279"/>
      <c r="Z561" s="279"/>
      <c r="AA561" s="279"/>
      <c r="AC561" s="279"/>
      <c r="AX561" s="279"/>
      <c r="AY561" s="279"/>
      <c r="AZ561" s="279"/>
      <c r="BA561" s="279"/>
      <c r="BB561" s="279"/>
      <c r="BE561" s="279"/>
      <c r="BF561" s="279"/>
    </row>
    <row r="562" spans="21:58" ht="15.75" customHeight="1" x14ac:dyDescent="0.2">
      <c r="U562" s="279"/>
      <c r="X562" s="279"/>
      <c r="Z562" s="279"/>
      <c r="AA562" s="279"/>
      <c r="AC562" s="279"/>
      <c r="AX562" s="279"/>
      <c r="AY562" s="279"/>
      <c r="AZ562" s="279"/>
      <c r="BA562" s="279"/>
      <c r="BB562" s="279"/>
      <c r="BE562" s="279"/>
      <c r="BF562" s="279"/>
    </row>
    <row r="563" spans="21:58" ht="15.75" customHeight="1" x14ac:dyDescent="0.2">
      <c r="U563" s="279"/>
      <c r="X563" s="279"/>
      <c r="Z563" s="279"/>
      <c r="AA563" s="279"/>
      <c r="AC563" s="279"/>
      <c r="AX563" s="279"/>
      <c r="AY563" s="279"/>
      <c r="AZ563" s="279"/>
      <c r="BA563" s="279"/>
      <c r="BB563" s="279"/>
      <c r="BE563" s="279"/>
      <c r="BF563" s="279"/>
    </row>
    <row r="564" spans="21:58" ht="15.75" customHeight="1" x14ac:dyDescent="0.2">
      <c r="U564" s="279"/>
      <c r="X564" s="279"/>
      <c r="Z564" s="279"/>
      <c r="AA564" s="279"/>
      <c r="AC564" s="279"/>
      <c r="AX564" s="279"/>
      <c r="AY564" s="279"/>
      <c r="AZ564" s="279"/>
      <c r="BA564" s="279"/>
      <c r="BB564" s="279"/>
      <c r="BE564" s="279"/>
      <c r="BF564" s="279"/>
    </row>
    <row r="565" spans="21:58" ht="15.75" customHeight="1" x14ac:dyDescent="0.2">
      <c r="U565" s="279"/>
      <c r="X565" s="279"/>
      <c r="Z565" s="279"/>
      <c r="AA565" s="279"/>
      <c r="AC565" s="279"/>
      <c r="AX565" s="279"/>
      <c r="AY565" s="279"/>
      <c r="AZ565" s="279"/>
      <c r="BA565" s="279"/>
      <c r="BB565" s="279"/>
      <c r="BE565" s="279"/>
      <c r="BF565" s="279"/>
    </row>
    <row r="566" spans="21:58" ht="15.75" customHeight="1" x14ac:dyDescent="0.2">
      <c r="U566" s="279"/>
      <c r="X566" s="279"/>
      <c r="Z566" s="279"/>
      <c r="AA566" s="279"/>
      <c r="AC566" s="279"/>
      <c r="AX566" s="279"/>
      <c r="AY566" s="279"/>
      <c r="AZ566" s="279"/>
      <c r="BA566" s="279"/>
      <c r="BB566" s="279"/>
      <c r="BE566" s="279"/>
      <c r="BF566" s="279"/>
    </row>
    <row r="567" spans="21:58" ht="15.75" customHeight="1" x14ac:dyDescent="0.2">
      <c r="U567" s="279"/>
      <c r="X567" s="279"/>
      <c r="Z567" s="279"/>
      <c r="AA567" s="279"/>
      <c r="AC567" s="279"/>
      <c r="AX567" s="279"/>
      <c r="AY567" s="279"/>
      <c r="AZ567" s="279"/>
      <c r="BA567" s="279"/>
      <c r="BB567" s="279"/>
      <c r="BE567" s="279"/>
      <c r="BF567" s="279"/>
    </row>
    <row r="568" spans="21:58" ht="15.75" customHeight="1" x14ac:dyDescent="0.2">
      <c r="U568" s="279"/>
      <c r="X568" s="279"/>
      <c r="Z568" s="279"/>
      <c r="AA568" s="279"/>
      <c r="AC568" s="279"/>
      <c r="AX568" s="279"/>
      <c r="AY568" s="279"/>
      <c r="AZ568" s="279"/>
      <c r="BA568" s="279"/>
      <c r="BB568" s="279"/>
      <c r="BE568" s="279"/>
      <c r="BF568" s="279"/>
    </row>
    <row r="569" spans="21:58" ht="15.75" customHeight="1" x14ac:dyDescent="0.2">
      <c r="U569" s="279"/>
      <c r="X569" s="279"/>
      <c r="Z569" s="279"/>
      <c r="AA569" s="279"/>
      <c r="AC569" s="279"/>
      <c r="AX569" s="279"/>
      <c r="AY569" s="279"/>
      <c r="AZ569" s="279"/>
      <c r="BA569" s="279"/>
      <c r="BB569" s="279"/>
      <c r="BE569" s="279"/>
      <c r="BF569" s="279"/>
    </row>
    <row r="570" spans="21:58" ht="15.75" customHeight="1" x14ac:dyDescent="0.2">
      <c r="U570" s="279"/>
      <c r="X570" s="279"/>
      <c r="Z570" s="279"/>
      <c r="AA570" s="279"/>
      <c r="AC570" s="279"/>
      <c r="AX570" s="279"/>
      <c r="AY570" s="279"/>
      <c r="AZ570" s="279"/>
      <c r="BA570" s="279"/>
      <c r="BB570" s="279"/>
      <c r="BE570" s="279"/>
      <c r="BF570" s="279"/>
    </row>
    <row r="571" spans="21:58" ht="15.75" customHeight="1" x14ac:dyDescent="0.2">
      <c r="U571" s="279"/>
      <c r="X571" s="279"/>
      <c r="Z571" s="279"/>
      <c r="AA571" s="279"/>
      <c r="AC571" s="279"/>
      <c r="AX571" s="279"/>
      <c r="AY571" s="279"/>
      <c r="AZ571" s="279"/>
      <c r="BA571" s="279"/>
      <c r="BB571" s="279"/>
      <c r="BE571" s="279"/>
      <c r="BF571" s="279"/>
    </row>
    <row r="572" spans="21:58" ht="15.75" customHeight="1" x14ac:dyDescent="0.2">
      <c r="U572" s="279"/>
      <c r="X572" s="279"/>
      <c r="Z572" s="279"/>
      <c r="AA572" s="279"/>
      <c r="AC572" s="279"/>
      <c r="AX572" s="279"/>
      <c r="AY572" s="279"/>
      <c r="AZ572" s="279"/>
      <c r="BA572" s="279"/>
      <c r="BB572" s="279"/>
      <c r="BE572" s="279"/>
      <c r="BF572" s="279"/>
    </row>
    <row r="573" spans="21:58" ht="15.75" customHeight="1" x14ac:dyDescent="0.2">
      <c r="U573" s="279"/>
      <c r="X573" s="279"/>
      <c r="Z573" s="279"/>
      <c r="AA573" s="279"/>
      <c r="AC573" s="279"/>
      <c r="AX573" s="279"/>
      <c r="AY573" s="279"/>
      <c r="AZ573" s="279"/>
      <c r="BA573" s="279"/>
      <c r="BB573" s="279"/>
      <c r="BE573" s="279"/>
      <c r="BF573" s="279"/>
    </row>
    <row r="574" spans="21:58" ht="15.75" customHeight="1" x14ac:dyDescent="0.2">
      <c r="U574" s="279"/>
      <c r="X574" s="279"/>
      <c r="Z574" s="279"/>
      <c r="AA574" s="279"/>
      <c r="AC574" s="279"/>
      <c r="AX574" s="279"/>
      <c r="AY574" s="279"/>
      <c r="AZ574" s="279"/>
      <c r="BA574" s="279"/>
      <c r="BB574" s="279"/>
      <c r="BE574" s="279"/>
      <c r="BF574" s="279"/>
    </row>
    <row r="575" spans="21:58" ht="15.75" customHeight="1" x14ac:dyDescent="0.2">
      <c r="U575" s="279"/>
      <c r="X575" s="279"/>
      <c r="Z575" s="279"/>
      <c r="AA575" s="279"/>
      <c r="AC575" s="279"/>
      <c r="AX575" s="279"/>
      <c r="AY575" s="279"/>
      <c r="AZ575" s="279"/>
      <c r="BA575" s="279"/>
      <c r="BB575" s="279"/>
      <c r="BE575" s="279"/>
      <c r="BF575" s="279"/>
    </row>
    <row r="576" spans="21:58" ht="15.75" customHeight="1" x14ac:dyDescent="0.2">
      <c r="U576" s="279"/>
      <c r="X576" s="279"/>
      <c r="Z576" s="279"/>
      <c r="AA576" s="279"/>
      <c r="AC576" s="279"/>
      <c r="AX576" s="279"/>
      <c r="AY576" s="279"/>
      <c r="AZ576" s="279"/>
      <c r="BA576" s="279"/>
      <c r="BB576" s="279"/>
      <c r="BE576" s="279"/>
      <c r="BF576" s="279"/>
    </row>
    <row r="577" spans="21:58" ht="15.75" customHeight="1" x14ac:dyDescent="0.2">
      <c r="U577" s="279"/>
      <c r="X577" s="279"/>
      <c r="Z577" s="279"/>
      <c r="AA577" s="279"/>
      <c r="AC577" s="279"/>
      <c r="AX577" s="279"/>
      <c r="AY577" s="279"/>
      <c r="AZ577" s="279"/>
      <c r="BA577" s="279"/>
      <c r="BB577" s="279"/>
      <c r="BE577" s="279"/>
      <c r="BF577" s="279"/>
    </row>
    <row r="578" spans="21:58" ht="15.75" customHeight="1" x14ac:dyDescent="0.2">
      <c r="U578" s="279"/>
      <c r="X578" s="279"/>
      <c r="Z578" s="279"/>
      <c r="AA578" s="279"/>
      <c r="AC578" s="279"/>
      <c r="AX578" s="279"/>
      <c r="AY578" s="279"/>
      <c r="AZ578" s="279"/>
      <c r="BA578" s="279"/>
      <c r="BB578" s="279"/>
      <c r="BE578" s="279"/>
      <c r="BF578" s="279"/>
    </row>
    <row r="579" spans="21:58" ht="15.75" customHeight="1" x14ac:dyDescent="0.2">
      <c r="U579" s="279"/>
      <c r="X579" s="279"/>
      <c r="Z579" s="279"/>
      <c r="AA579" s="279"/>
      <c r="AC579" s="279"/>
      <c r="AX579" s="279"/>
      <c r="AY579" s="279"/>
      <c r="AZ579" s="279"/>
      <c r="BA579" s="279"/>
      <c r="BB579" s="279"/>
      <c r="BE579" s="279"/>
      <c r="BF579" s="279"/>
    </row>
    <row r="580" spans="21:58" ht="15.75" customHeight="1" x14ac:dyDescent="0.2">
      <c r="U580" s="279"/>
      <c r="X580" s="279"/>
      <c r="Z580" s="279"/>
      <c r="AA580" s="279"/>
      <c r="AC580" s="279"/>
      <c r="AX580" s="279"/>
      <c r="AY580" s="279"/>
      <c r="AZ580" s="279"/>
      <c r="BA580" s="279"/>
      <c r="BB580" s="279"/>
      <c r="BE580" s="279"/>
      <c r="BF580" s="279"/>
    </row>
    <row r="581" spans="21:58" ht="15.75" customHeight="1" x14ac:dyDescent="0.2">
      <c r="U581" s="279"/>
      <c r="X581" s="279"/>
      <c r="Z581" s="279"/>
      <c r="AA581" s="279"/>
      <c r="AC581" s="279"/>
      <c r="AX581" s="279"/>
      <c r="AY581" s="279"/>
      <c r="AZ581" s="279"/>
      <c r="BA581" s="279"/>
      <c r="BB581" s="279"/>
      <c r="BE581" s="279"/>
      <c r="BF581" s="279"/>
    </row>
    <row r="582" spans="21:58" ht="15.75" customHeight="1" x14ac:dyDescent="0.2">
      <c r="U582" s="279"/>
      <c r="X582" s="279"/>
      <c r="Z582" s="279"/>
      <c r="AA582" s="279"/>
      <c r="AC582" s="279"/>
      <c r="AX582" s="279"/>
      <c r="AY582" s="279"/>
      <c r="AZ582" s="279"/>
      <c r="BA582" s="279"/>
      <c r="BB582" s="279"/>
      <c r="BE582" s="279"/>
      <c r="BF582" s="279"/>
    </row>
    <row r="583" spans="21:58" ht="15.75" customHeight="1" x14ac:dyDescent="0.2">
      <c r="U583" s="279"/>
      <c r="X583" s="279"/>
      <c r="Z583" s="279"/>
      <c r="AA583" s="279"/>
      <c r="AC583" s="279"/>
      <c r="AX583" s="279"/>
      <c r="AY583" s="279"/>
      <c r="AZ583" s="279"/>
      <c r="BA583" s="279"/>
      <c r="BB583" s="279"/>
      <c r="BE583" s="279"/>
      <c r="BF583" s="279"/>
    </row>
    <row r="584" spans="21:58" ht="15.75" customHeight="1" x14ac:dyDescent="0.2">
      <c r="U584" s="279"/>
      <c r="X584" s="279"/>
      <c r="Z584" s="279"/>
      <c r="AA584" s="279"/>
      <c r="AC584" s="279"/>
      <c r="AX584" s="279"/>
      <c r="AY584" s="279"/>
      <c r="AZ584" s="279"/>
      <c r="BA584" s="279"/>
      <c r="BB584" s="279"/>
      <c r="BE584" s="279"/>
      <c r="BF584" s="279"/>
    </row>
    <row r="585" spans="21:58" ht="15.75" customHeight="1" x14ac:dyDescent="0.2">
      <c r="U585" s="279"/>
      <c r="X585" s="279"/>
      <c r="Z585" s="279"/>
      <c r="AA585" s="279"/>
      <c r="AC585" s="279"/>
      <c r="AX585" s="279"/>
      <c r="AY585" s="279"/>
      <c r="AZ585" s="279"/>
      <c r="BA585" s="279"/>
      <c r="BB585" s="279"/>
      <c r="BE585" s="279"/>
      <c r="BF585" s="279"/>
    </row>
    <row r="586" spans="21:58" ht="15.75" customHeight="1" x14ac:dyDescent="0.2">
      <c r="U586" s="279"/>
      <c r="X586" s="279"/>
      <c r="Z586" s="279"/>
      <c r="AA586" s="279"/>
      <c r="AC586" s="279"/>
      <c r="AX586" s="279"/>
      <c r="AY586" s="279"/>
      <c r="AZ586" s="279"/>
      <c r="BA586" s="279"/>
      <c r="BB586" s="279"/>
      <c r="BE586" s="279"/>
      <c r="BF586" s="279"/>
    </row>
    <row r="587" spans="21:58" ht="15.75" customHeight="1" x14ac:dyDescent="0.2">
      <c r="U587" s="279"/>
      <c r="X587" s="279"/>
      <c r="Z587" s="279"/>
      <c r="AA587" s="279"/>
      <c r="AC587" s="279"/>
      <c r="AX587" s="279"/>
      <c r="AY587" s="279"/>
      <c r="AZ587" s="279"/>
      <c r="BA587" s="279"/>
      <c r="BB587" s="279"/>
      <c r="BE587" s="279"/>
      <c r="BF587" s="279"/>
    </row>
    <row r="588" spans="21:58" ht="15.75" customHeight="1" x14ac:dyDescent="0.2">
      <c r="U588" s="279"/>
      <c r="X588" s="279"/>
      <c r="Z588" s="279"/>
      <c r="AA588" s="279"/>
      <c r="AC588" s="279"/>
      <c r="AX588" s="279"/>
      <c r="AY588" s="279"/>
      <c r="AZ588" s="279"/>
      <c r="BA588" s="279"/>
      <c r="BB588" s="279"/>
      <c r="BE588" s="279"/>
      <c r="BF588" s="279"/>
    </row>
    <row r="589" spans="21:58" ht="15.75" customHeight="1" x14ac:dyDescent="0.2">
      <c r="U589" s="279"/>
      <c r="X589" s="279"/>
      <c r="Z589" s="279"/>
      <c r="AA589" s="279"/>
      <c r="AC589" s="279"/>
      <c r="AX589" s="279"/>
      <c r="AY589" s="279"/>
      <c r="AZ589" s="279"/>
      <c r="BA589" s="279"/>
      <c r="BB589" s="279"/>
      <c r="BE589" s="279"/>
      <c r="BF589" s="279"/>
    </row>
    <row r="590" spans="21:58" ht="15.75" customHeight="1" x14ac:dyDescent="0.2">
      <c r="U590" s="279"/>
      <c r="X590" s="279"/>
      <c r="Z590" s="279"/>
      <c r="AA590" s="279"/>
      <c r="AC590" s="279"/>
      <c r="AX590" s="279"/>
      <c r="AY590" s="279"/>
      <c r="AZ590" s="279"/>
      <c r="BA590" s="279"/>
      <c r="BB590" s="279"/>
      <c r="BE590" s="279"/>
      <c r="BF590" s="279"/>
    </row>
    <row r="591" spans="21:58" ht="15.75" customHeight="1" x14ac:dyDescent="0.2">
      <c r="U591" s="279"/>
      <c r="X591" s="279"/>
      <c r="Z591" s="279"/>
      <c r="AA591" s="279"/>
      <c r="AC591" s="279"/>
      <c r="AX591" s="279"/>
      <c r="AY591" s="279"/>
      <c r="AZ591" s="279"/>
      <c r="BA591" s="279"/>
      <c r="BB591" s="279"/>
      <c r="BE591" s="279"/>
      <c r="BF591" s="279"/>
    </row>
    <row r="592" spans="21:58" ht="15.75" customHeight="1" x14ac:dyDescent="0.2">
      <c r="U592" s="279"/>
      <c r="X592" s="279"/>
      <c r="Z592" s="279"/>
      <c r="AA592" s="279"/>
      <c r="AC592" s="279"/>
      <c r="AX592" s="279"/>
      <c r="AY592" s="279"/>
      <c r="AZ592" s="279"/>
      <c r="BA592" s="279"/>
      <c r="BB592" s="279"/>
      <c r="BE592" s="279"/>
      <c r="BF592" s="279"/>
    </row>
    <row r="593" spans="21:58" ht="15.75" customHeight="1" x14ac:dyDescent="0.2">
      <c r="U593" s="279"/>
      <c r="X593" s="279"/>
      <c r="Z593" s="279"/>
      <c r="AA593" s="279"/>
      <c r="AC593" s="279"/>
      <c r="AX593" s="279"/>
      <c r="AY593" s="279"/>
      <c r="AZ593" s="279"/>
      <c r="BA593" s="279"/>
      <c r="BB593" s="279"/>
      <c r="BE593" s="279"/>
      <c r="BF593" s="279"/>
    </row>
    <row r="594" spans="21:58" ht="15.75" customHeight="1" x14ac:dyDescent="0.2">
      <c r="U594" s="279"/>
      <c r="X594" s="279"/>
      <c r="Z594" s="279"/>
      <c r="AA594" s="279"/>
      <c r="AC594" s="279"/>
      <c r="AX594" s="279"/>
      <c r="AY594" s="279"/>
      <c r="AZ594" s="279"/>
      <c r="BA594" s="279"/>
      <c r="BB594" s="279"/>
      <c r="BE594" s="279"/>
      <c r="BF594" s="279"/>
    </row>
    <row r="595" spans="21:58" ht="15.75" customHeight="1" x14ac:dyDescent="0.2">
      <c r="U595" s="279"/>
      <c r="X595" s="279"/>
      <c r="Z595" s="279"/>
      <c r="AA595" s="279"/>
      <c r="AC595" s="279"/>
      <c r="AX595" s="279"/>
      <c r="AY595" s="279"/>
      <c r="AZ595" s="279"/>
      <c r="BA595" s="279"/>
      <c r="BB595" s="279"/>
      <c r="BE595" s="279"/>
      <c r="BF595" s="279"/>
    </row>
    <row r="596" spans="21:58" ht="15.75" customHeight="1" x14ac:dyDescent="0.2">
      <c r="U596" s="279"/>
      <c r="X596" s="279"/>
      <c r="Z596" s="279"/>
      <c r="AA596" s="279"/>
      <c r="AC596" s="279"/>
      <c r="AX596" s="279"/>
      <c r="AY596" s="279"/>
      <c r="AZ596" s="279"/>
      <c r="BA596" s="279"/>
      <c r="BB596" s="279"/>
      <c r="BE596" s="279"/>
      <c r="BF596" s="279"/>
    </row>
    <row r="597" spans="21:58" ht="15.75" customHeight="1" x14ac:dyDescent="0.2">
      <c r="U597" s="279"/>
      <c r="X597" s="279"/>
      <c r="Z597" s="279"/>
      <c r="AA597" s="279"/>
      <c r="AC597" s="279"/>
      <c r="AX597" s="279"/>
      <c r="AY597" s="279"/>
      <c r="AZ597" s="279"/>
      <c r="BA597" s="279"/>
      <c r="BB597" s="279"/>
      <c r="BE597" s="279"/>
      <c r="BF597" s="279"/>
    </row>
    <row r="598" spans="21:58" ht="15.75" customHeight="1" x14ac:dyDescent="0.2">
      <c r="U598" s="279"/>
      <c r="X598" s="279"/>
      <c r="Z598" s="279"/>
      <c r="AA598" s="279"/>
      <c r="AC598" s="279"/>
      <c r="AX598" s="279"/>
      <c r="AY598" s="279"/>
      <c r="AZ598" s="279"/>
      <c r="BA598" s="279"/>
      <c r="BB598" s="279"/>
      <c r="BE598" s="279"/>
      <c r="BF598" s="279"/>
    </row>
    <row r="599" spans="21:58" ht="15.75" customHeight="1" x14ac:dyDescent="0.2">
      <c r="U599" s="279"/>
      <c r="X599" s="279"/>
      <c r="Z599" s="279"/>
      <c r="AA599" s="279"/>
      <c r="AC599" s="279"/>
      <c r="AX599" s="279"/>
      <c r="AY599" s="279"/>
      <c r="AZ599" s="279"/>
      <c r="BA599" s="279"/>
      <c r="BB599" s="279"/>
      <c r="BE599" s="279"/>
      <c r="BF599" s="279"/>
    </row>
    <row r="600" spans="21:58" ht="15.75" customHeight="1" x14ac:dyDescent="0.2">
      <c r="U600" s="279"/>
      <c r="X600" s="279"/>
      <c r="Z600" s="279"/>
      <c r="AA600" s="279"/>
      <c r="AC600" s="279"/>
      <c r="AX600" s="279"/>
      <c r="AY600" s="279"/>
      <c r="AZ600" s="279"/>
      <c r="BA600" s="279"/>
      <c r="BB600" s="279"/>
      <c r="BE600" s="279"/>
      <c r="BF600" s="279"/>
    </row>
    <row r="601" spans="21:58" ht="15.75" customHeight="1" x14ac:dyDescent="0.2">
      <c r="U601" s="279"/>
      <c r="X601" s="279"/>
      <c r="Z601" s="279"/>
      <c r="AA601" s="279"/>
      <c r="AC601" s="279"/>
      <c r="AX601" s="279"/>
      <c r="AY601" s="279"/>
      <c r="AZ601" s="279"/>
      <c r="BA601" s="279"/>
      <c r="BB601" s="279"/>
      <c r="BE601" s="279"/>
      <c r="BF601" s="279"/>
    </row>
    <row r="602" spans="21:58" ht="15.75" customHeight="1" x14ac:dyDescent="0.2">
      <c r="U602" s="279"/>
      <c r="X602" s="279"/>
      <c r="Z602" s="279"/>
      <c r="AA602" s="279"/>
      <c r="AC602" s="279"/>
      <c r="AX602" s="279"/>
      <c r="AY602" s="279"/>
      <c r="AZ602" s="279"/>
      <c r="BA602" s="279"/>
      <c r="BB602" s="279"/>
      <c r="BE602" s="279"/>
      <c r="BF602" s="279"/>
    </row>
    <row r="603" spans="21:58" ht="15.75" customHeight="1" x14ac:dyDescent="0.2">
      <c r="U603" s="279"/>
      <c r="X603" s="279"/>
      <c r="Z603" s="279"/>
      <c r="AA603" s="279"/>
      <c r="AC603" s="279"/>
      <c r="AX603" s="279"/>
      <c r="AY603" s="279"/>
      <c r="AZ603" s="279"/>
      <c r="BA603" s="279"/>
      <c r="BB603" s="279"/>
      <c r="BE603" s="279"/>
      <c r="BF603" s="279"/>
    </row>
    <row r="604" spans="21:58" ht="15.75" customHeight="1" x14ac:dyDescent="0.2">
      <c r="U604" s="279"/>
      <c r="X604" s="279"/>
      <c r="Z604" s="279"/>
      <c r="AA604" s="279"/>
      <c r="AC604" s="279"/>
      <c r="AX604" s="279"/>
      <c r="AY604" s="279"/>
      <c r="AZ604" s="279"/>
      <c r="BA604" s="279"/>
      <c r="BB604" s="279"/>
      <c r="BE604" s="279"/>
      <c r="BF604" s="279"/>
    </row>
    <row r="605" spans="21:58" ht="15.75" customHeight="1" x14ac:dyDescent="0.2">
      <c r="U605" s="279"/>
      <c r="X605" s="279"/>
      <c r="Z605" s="279"/>
      <c r="AA605" s="279"/>
      <c r="AC605" s="279"/>
      <c r="AX605" s="279"/>
      <c r="AY605" s="279"/>
      <c r="AZ605" s="279"/>
      <c r="BA605" s="279"/>
      <c r="BB605" s="279"/>
      <c r="BE605" s="279"/>
      <c r="BF605" s="279"/>
    </row>
    <row r="606" spans="21:58" ht="15.75" customHeight="1" x14ac:dyDescent="0.2">
      <c r="U606" s="279"/>
      <c r="X606" s="279"/>
      <c r="Z606" s="279"/>
      <c r="AA606" s="279"/>
      <c r="AC606" s="279"/>
      <c r="AX606" s="279"/>
      <c r="AY606" s="279"/>
      <c r="AZ606" s="279"/>
      <c r="BA606" s="279"/>
      <c r="BB606" s="279"/>
      <c r="BE606" s="279"/>
      <c r="BF606" s="279"/>
    </row>
    <row r="607" spans="21:58" ht="15.75" customHeight="1" x14ac:dyDescent="0.2">
      <c r="U607" s="279"/>
      <c r="X607" s="279"/>
      <c r="Z607" s="279"/>
      <c r="AA607" s="279"/>
      <c r="AC607" s="279"/>
      <c r="AX607" s="279"/>
      <c r="AY607" s="279"/>
      <c r="AZ607" s="279"/>
      <c r="BA607" s="279"/>
      <c r="BB607" s="279"/>
      <c r="BE607" s="279"/>
      <c r="BF607" s="279"/>
    </row>
    <row r="608" spans="21:58" ht="15.75" customHeight="1" x14ac:dyDescent="0.2">
      <c r="U608" s="279"/>
      <c r="X608" s="279"/>
      <c r="Z608" s="279"/>
      <c r="AA608" s="279"/>
      <c r="AC608" s="279"/>
      <c r="AX608" s="279"/>
      <c r="AY608" s="279"/>
      <c r="AZ608" s="279"/>
      <c r="BA608" s="279"/>
      <c r="BB608" s="279"/>
      <c r="BE608" s="279"/>
      <c r="BF608" s="279"/>
    </row>
    <row r="609" spans="21:58" ht="15.75" customHeight="1" x14ac:dyDescent="0.2">
      <c r="U609" s="279"/>
      <c r="X609" s="279"/>
      <c r="Z609" s="279"/>
      <c r="AA609" s="279"/>
      <c r="AC609" s="279"/>
      <c r="AX609" s="279"/>
      <c r="AY609" s="279"/>
      <c r="AZ609" s="279"/>
      <c r="BA609" s="279"/>
      <c r="BB609" s="279"/>
      <c r="BE609" s="279"/>
      <c r="BF609" s="279"/>
    </row>
    <row r="610" spans="21:58" ht="15.75" customHeight="1" x14ac:dyDescent="0.2">
      <c r="U610" s="279"/>
      <c r="X610" s="279"/>
      <c r="Z610" s="279"/>
      <c r="AA610" s="279"/>
      <c r="AC610" s="279"/>
      <c r="AX610" s="279"/>
      <c r="AY610" s="279"/>
      <c r="AZ610" s="279"/>
      <c r="BA610" s="279"/>
      <c r="BB610" s="279"/>
      <c r="BE610" s="279"/>
      <c r="BF610" s="279"/>
    </row>
    <row r="611" spans="21:58" ht="15.75" customHeight="1" x14ac:dyDescent="0.2">
      <c r="U611" s="279"/>
      <c r="X611" s="279"/>
      <c r="Z611" s="279"/>
      <c r="AA611" s="279"/>
      <c r="AC611" s="279"/>
      <c r="AX611" s="279"/>
      <c r="AY611" s="279"/>
      <c r="AZ611" s="279"/>
      <c r="BA611" s="279"/>
      <c r="BB611" s="279"/>
      <c r="BE611" s="279"/>
      <c r="BF611" s="279"/>
    </row>
    <row r="612" spans="21:58" ht="15.75" customHeight="1" x14ac:dyDescent="0.2">
      <c r="U612" s="279"/>
      <c r="X612" s="279"/>
      <c r="Z612" s="279"/>
      <c r="AA612" s="279"/>
      <c r="AC612" s="279"/>
      <c r="AX612" s="279"/>
      <c r="AY612" s="279"/>
      <c r="AZ612" s="279"/>
      <c r="BA612" s="279"/>
      <c r="BB612" s="279"/>
      <c r="BE612" s="279"/>
      <c r="BF612" s="279"/>
    </row>
    <row r="613" spans="21:58" ht="15.75" customHeight="1" x14ac:dyDescent="0.2">
      <c r="U613" s="279"/>
      <c r="X613" s="279"/>
      <c r="Z613" s="279"/>
      <c r="AA613" s="279"/>
      <c r="AC613" s="279"/>
      <c r="AX613" s="279"/>
      <c r="AY613" s="279"/>
      <c r="AZ613" s="279"/>
      <c r="BA613" s="279"/>
      <c r="BB613" s="279"/>
      <c r="BE613" s="279"/>
      <c r="BF613" s="279"/>
    </row>
    <row r="614" spans="21:58" ht="15.75" customHeight="1" x14ac:dyDescent="0.2">
      <c r="U614" s="279"/>
      <c r="X614" s="279"/>
      <c r="Z614" s="279"/>
      <c r="AA614" s="279"/>
      <c r="AC614" s="279"/>
      <c r="AX614" s="279"/>
      <c r="AY614" s="279"/>
      <c r="AZ614" s="279"/>
      <c r="BA614" s="279"/>
      <c r="BB614" s="279"/>
      <c r="BE614" s="279"/>
      <c r="BF614" s="279"/>
    </row>
    <row r="615" spans="21:58" ht="15.75" customHeight="1" x14ac:dyDescent="0.2">
      <c r="U615" s="279"/>
      <c r="X615" s="279"/>
      <c r="Z615" s="279"/>
      <c r="AA615" s="279"/>
      <c r="AC615" s="279"/>
      <c r="AX615" s="279"/>
      <c r="AY615" s="279"/>
      <c r="AZ615" s="279"/>
      <c r="BA615" s="279"/>
      <c r="BB615" s="279"/>
      <c r="BE615" s="279"/>
      <c r="BF615" s="279"/>
    </row>
    <row r="616" spans="21:58" ht="15.75" customHeight="1" x14ac:dyDescent="0.2">
      <c r="U616" s="279"/>
      <c r="X616" s="279"/>
      <c r="Z616" s="279"/>
      <c r="AA616" s="279"/>
      <c r="AC616" s="279"/>
      <c r="AX616" s="279"/>
      <c r="AY616" s="279"/>
      <c r="AZ616" s="279"/>
      <c r="BA616" s="279"/>
      <c r="BB616" s="279"/>
      <c r="BE616" s="279"/>
      <c r="BF616" s="279"/>
    </row>
    <row r="617" spans="21:58" ht="15.75" customHeight="1" x14ac:dyDescent="0.2">
      <c r="U617" s="279"/>
      <c r="X617" s="279"/>
      <c r="Z617" s="279"/>
      <c r="AA617" s="279"/>
      <c r="AC617" s="279"/>
      <c r="AX617" s="279"/>
      <c r="AY617" s="279"/>
      <c r="AZ617" s="279"/>
      <c r="BA617" s="279"/>
      <c r="BB617" s="279"/>
      <c r="BE617" s="279"/>
      <c r="BF617" s="279"/>
    </row>
    <row r="618" spans="21:58" ht="15.75" customHeight="1" x14ac:dyDescent="0.2">
      <c r="U618" s="279"/>
      <c r="X618" s="279"/>
      <c r="Z618" s="279"/>
      <c r="AA618" s="279"/>
      <c r="AC618" s="279"/>
      <c r="AX618" s="279"/>
      <c r="AY618" s="279"/>
      <c r="AZ618" s="279"/>
      <c r="BA618" s="279"/>
      <c r="BB618" s="279"/>
      <c r="BE618" s="279"/>
      <c r="BF618" s="279"/>
    </row>
    <row r="619" spans="21:58" ht="15.75" customHeight="1" x14ac:dyDescent="0.2">
      <c r="U619" s="279"/>
      <c r="X619" s="279"/>
      <c r="Z619" s="279"/>
      <c r="AA619" s="279"/>
      <c r="AC619" s="279"/>
      <c r="AX619" s="279"/>
      <c r="AY619" s="279"/>
      <c r="AZ619" s="279"/>
      <c r="BA619" s="279"/>
      <c r="BB619" s="279"/>
      <c r="BE619" s="279"/>
      <c r="BF619" s="279"/>
    </row>
    <row r="620" spans="21:58" ht="15.75" customHeight="1" x14ac:dyDescent="0.2">
      <c r="U620" s="279"/>
      <c r="X620" s="279"/>
      <c r="Z620" s="279"/>
      <c r="AA620" s="279"/>
      <c r="AC620" s="279"/>
      <c r="AX620" s="279"/>
      <c r="AY620" s="279"/>
      <c r="AZ620" s="279"/>
      <c r="BA620" s="279"/>
      <c r="BB620" s="279"/>
      <c r="BE620" s="279"/>
      <c r="BF620" s="279"/>
    </row>
    <row r="621" spans="21:58" ht="15.75" customHeight="1" x14ac:dyDescent="0.2">
      <c r="U621" s="279"/>
      <c r="X621" s="279"/>
      <c r="Z621" s="279"/>
      <c r="AA621" s="279"/>
      <c r="AC621" s="279"/>
      <c r="AX621" s="279"/>
      <c r="AY621" s="279"/>
      <c r="AZ621" s="279"/>
      <c r="BA621" s="279"/>
      <c r="BB621" s="279"/>
      <c r="BE621" s="279"/>
      <c r="BF621" s="279"/>
    </row>
    <row r="622" spans="21:58" ht="15.75" customHeight="1" x14ac:dyDescent="0.2">
      <c r="U622" s="279"/>
      <c r="X622" s="279"/>
      <c r="Z622" s="279"/>
      <c r="AA622" s="279"/>
      <c r="AC622" s="279"/>
      <c r="AX622" s="279"/>
      <c r="AY622" s="279"/>
      <c r="AZ622" s="279"/>
      <c r="BA622" s="279"/>
      <c r="BB622" s="279"/>
      <c r="BE622" s="279"/>
      <c r="BF622" s="279"/>
    </row>
    <row r="623" spans="21:58" ht="15.75" customHeight="1" x14ac:dyDescent="0.2">
      <c r="U623" s="279"/>
      <c r="X623" s="279"/>
      <c r="Z623" s="279"/>
      <c r="AA623" s="279"/>
      <c r="AC623" s="279"/>
      <c r="AX623" s="279"/>
      <c r="AY623" s="279"/>
      <c r="AZ623" s="279"/>
      <c r="BA623" s="279"/>
      <c r="BB623" s="279"/>
      <c r="BE623" s="279"/>
      <c r="BF623" s="279"/>
    </row>
    <row r="624" spans="21:58" ht="15.75" customHeight="1" x14ac:dyDescent="0.2">
      <c r="U624" s="279"/>
      <c r="X624" s="279"/>
      <c r="Z624" s="279"/>
      <c r="AA624" s="279"/>
      <c r="AC624" s="279"/>
      <c r="AX624" s="279"/>
      <c r="AY624" s="279"/>
      <c r="AZ624" s="279"/>
      <c r="BA624" s="279"/>
      <c r="BB624" s="279"/>
      <c r="BE624" s="279"/>
      <c r="BF624" s="279"/>
    </row>
    <row r="625" spans="21:58" ht="15.75" customHeight="1" x14ac:dyDescent="0.2">
      <c r="U625" s="279"/>
      <c r="X625" s="279"/>
      <c r="Z625" s="279"/>
      <c r="AA625" s="279"/>
      <c r="AC625" s="279"/>
      <c r="AX625" s="279"/>
      <c r="AY625" s="279"/>
      <c r="AZ625" s="279"/>
      <c r="BA625" s="279"/>
      <c r="BB625" s="279"/>
      <c r="BE625" s="279"/>
      <c r="BF625" s="279"/>
    </row>
    <row r="626" spans="21:58" ht="15.75" customHeight="1" x14ac:dyDescent="0.2">
      <c r="U626" s="279"/>
      <c r="X626" s="279"/>
      <c r="Z626" s="279"/>
      <c r="AA626" s="279"/>
      <c r="AC626" s="279"/>
      <c r="AX626" s="279"/>
      <c r="AY626" s="279"/>
      <c r="AZ626" s="279"/>
      <c r="BA626" s="279"/>
      <c r="BB626" s="279"/>
      <c r="BE626" s="279"/>
      <c r="BF626" s="279"/>
    </row>
    <row r="627" spans="21:58" ht="15.75" customHeight="1" x14ac:dyDescent="0.2">
      <c r="U627" s="279"/>
      <c r="X627" s="279"/>
      <c r="Z627" s="279"/>
      <c r="AA627" s="279"/>
      <c r="AC627" s="279"/>
      <c r="AX627" s="279"/>
      <c r="AY627" s="279"/>
      <c r="AZ627" s="279"/>
      <c r="BA627" s="279"/>
      <c r="BB627" s="279"/>
      <c r="BE627" s="279"/>
      <c r="BF627" s="279"/>
    </row>
    <row r="628" spans="21:58" ht="15.75" customHeight="1" x14ac:dyDescent="0.2">
      <c r="U628" s="279"/>
      <c r="X628" s="279"/>
      <c r="Z628" s="279"/>
      <c r="AA628" s="279"/>
      <c r="AC628" s="279"/>
      <c r="AX628" s="279"/>
      <c r="AY628" s="279"/>
      <c r="AZ628" s="279"/>
      <c r="BA628" s="279"/>
      <c r="BB628" s="279"/>
      <c r="BE628" s="279"/>
      <c r="BF628" s="279"/>
    </row>
    <row r="629" spans="21:58" ht="15.75" customHeight="1" x14ac:dyDescent="0.2">
      <c r="U629" s="279"/>
      <c r="X629" s="279"/>
      <c r="Z629" s="279"/>
      <c r="AA629" s="279"/>
      <c r="AC629" s="279"/>
      <c r="AX629" s="279"/>
      <c r="AY629" s="279"/>
      <c r="AZ629" s="279"/>
      <c r="BA629" s="279"/>
      <c r="BB629" s="279"/>
      <c r="BE629" s="279"/>
      <c r="BF629" s="279"/>
    </row>
    <row r="630" spans="21:58" ht="15.75" customHeight="1" x14ac:dyDescent="0.2">
      <c r="U630" s="279"/>
      <c r="X630" s="279"/>
      <c r="Z630" s="279"/>
      <c r="AA630" s="279"/>
      <c r="AC630" s="279"/>
      <c r="AX630" s="279"/>
      <c r="AY630" s="279"/>
      <c r="AZ630" s="279"/>
      <c r="BA630" s="279"/>
      <c r="BB630" s="279"/>
      <c r="BE630" s="279"/>
      <c r="BF630" s="279"/>
    </row>
    <row r="631" spans="21:58" ht="15.75" customHeight="1" x14ac:dyDescent="0.2">
      <c r="U631" s="279"/>
      <c r="X631" s="279"/>
      <c r="Z631" s="279"/>
      <c r="AA631" s="279"/>
      <c r="AC631" s="279"/>
      <c r="AX631" s="279"/>
      <c r="AY631" s="279"/>
      <c r="AZ631" s="279"/>
      <c r="BA631" s="279"/>
      <c r="BB631" s="279"/>
      <c r="BE631" s="279"/>
      <c r="BF631" s="279"/>
    </row>
    <row r="632" spans="21:58" ht="15.75" customHeight="1" x14ac:dyDescent="0.2">
      <c r="U632" s="279"/>
      <c r="X632" s="279"/>
      <c r="Z632" s="279"/>
      <c r="AA632" s="279"/>
      <c r="AC632" s="279"/>
      <c r="AX632" s="279"/>
      <c r="AY632" s="279"/>
      <c r="AZ632" s="279"/>
      <c r="BA632" s="279"/>
      <c r="BB632" s="279"/>
      <c r="BE632" s="279"/>
      <c r="BF632" s="279"/>
    </row>
    <row r="633" spans="21:58" ht="15.75" customHeight="1" x14ac:dyDescent="0.2">
      <c r="U633" s="279"/>
      <c r="X633" s="279"/>
      <c r="Z633" s="279"/>
      <c r="AA633" s="279"/>
      <c r="AC633" s="279"/>
      <c r="AX633" s="279"/>
      <c r="AY633" s="279"/>
      <c r="AZ633" s="279"/>
      <c r="BA633" s="279"/>
      <c r="BB633" s="279"/>
      <c r="BE633" s="279"/>
      <c r="BF633" s="279"/>
    </row>
    <row r="634" spans="21:58" ht="15.75" customHeight="1" x14ac:dyDescent="0.2">
      <c r="U634" s="279"/>
      <c r="X634" s="279"/>
      <c r="Z634" s="279"/>
      <c r="AA634" s="279"/>
      <c r="AC634" s="279"/>
      <c r="AX634" s="279"/>
      <c r="AY634" s="279"/>
      <c r="AZ634" s="279"/>
      <c r="BA634" s="279"/>
      <c r="BB634" s="279"/>
      <c r="BE634" s="279"/>
      <c r="BF634" s="279"/>
    </row>
    <row r="635" spans="21:58" ht="15.75" customHeight="1" x14ac:dyDescent="0.2">
      <c r="U635" s="279"/>
      <c r="X635" s="279"/>
      <c r="Z635" s="279"/>
      <c r="AA635" s="279"/>
      <c r="AC635" s="279"/>
      <c r="AX635" s="279"/>
      <c r="AY635" s="279"/>
      <c r="AZ635" s="279"/>
      <c r="BA635" s="279"/>
      <c r="BB635" s="279"/>
      <c r="BE635" s="279"/>
      <c r="BF635" s="279"/>
    </row>
    <row r="636" spans="21:58" ht="15.75" customHeight="1" x14ac:dyDescent="0.2">
      <c r="U636" s="279"/>
      <c r="X636" s="279"/>
      <c r="Z636" s="279"/>
      <c r="AA636" s="279"/>
      <c r="AC636" s="279"/>
      <c r="AX636" s="279"/>
      <c r="AY636" s="279"/>
      <c r="AZ636" s="279"/>
      <c r="BA636" s="279"/>
      <c r="BB636" s="279"/>
      <c r="BE636" s="279"/>
      <c r="BF636" s="279"/>
    </row>
    <row r="637" spans="21:58" ht="15.75" customHeight="1" x14ac:dyDescent="0.2">
      <c r="U637" s="279"/>
      <c r="X637" s="279"/>
      <c r="Z637" s="279"/>
      <c r="AA637" s="279"/>
      <c r="AC637" s="279"/>
      <c r="AX637" s="279"/>
      <c r="AY637" s="279"/>
      <c r="AZ637" s="279"/>
      <c r="BA637" s="279"/>
      <c r="BB637" s="279"/>
      <c r="BE637" s="279"/>
      <c r="BF637" s="279"/>
    </row>
    <row r="638" spans="21:58" ht="15.75" customHeight="1" x14ac:dyDescent="0.2">
      <c r="U638" s="279"/>
      <c r="X638" s="279"/>
      <c r="Z638" s="279"/>
      <c r="AA638" s="279"/>
      <c r="AC638" s="279"/>
      <c r="AX638" s="279"/>
      <c r="AY638" s="279"/>
      <c r="AZ638" s="279"/>
      <c r="BA638" s="279"/>
      <c r="BB638" s="279"/>
      <c r="BE638" s="279"/>
      <c r="BF638" s="279"/>
    </row>
    <row r="639" spans="21:58" ht="15.75" customHeight="1" x14ac:dyDescent="0.2">
      <c r="U639" s="279"/>
      <c r="X639" s="279"/>
      <c r="Z639" s="279"/>
      <c r="AA639" s="279"/>
      <c r="AC639" s="279"/>
      <c r="AX639" s="279"/>
      <c r="AY639" s="279"/>
      <c r="AZ639" s="279"/>
      <c r="BA639" s="279"/>
      <c r="BB639" s="279"/>
      <c r="BE639" s="279"/>
      <c r="BF639" s="279"/>
    </row>
    <row r="640" spans="21:58" ht="15.75" customHeight="1" x14ac:dyDescent="0.2">
      <c r="U640" s="279"/>
      <c r="X640" s="279"/>
      <c r="Z640" s="279"/>
      <c r="AA640" s="279"/>
      <c r="AC640" s="279"/>
      <c r="AX640" s="279"/>
      <c r="AY640" s="279"/>
      <c r="AZ640" s="279"/>
      <c r="BA640" s="279"/>
      <c r="BB640" s="279"/>
      <c r="BE640" s="279"/>
      <c r="BF640" s="279"/>
    </row>
    <row r="641" spans="21:58" ht="15.75" customHeight="1" x14ac:dyDescent="0.2">
      <c r="U641" s="279"/>
      <c r="X641" s="279"/>
      <c r="Z641" s="279"/>
      <c r="AA641" s="279"/>
      <c r="AC641" s="279"/>
      <c r="AX641" s="279"/>
      <c r="AY641" s="279"/>
      <c r="AZ641" s="279"/>
      <c r="BA641" s="279"/>
      <c r="BB641" s="279"/>
      <c r="BE641" s="279"/>
      <c r="BF641" s="279"/>
    </row>
    <row r="642" spans="21:58" ht="15.75" customHeight="1" x14ac:dyDescent="0.2">
      <c r="U642" s="279"/>
      <c r="X642" s="279"/>
      <c r="Z642" s="279"/>
      <c r="AA642" s="279"/>
      <c r="AC642" s="279"/>
      <c r="AX642" s="279"/>
      <c r="AY642" s="279"/>
      <c r="AZ642" s="279"/>
      <c r="BA642" s="279"/>
      <c r="BB642" s="279"/>
      <c r="BE642" s="279"/>
      <c r="BF642" s="279"/>
    </row>
    <row r="643" spans="21:58" ht="15.75" customHeight="1" x14ac:dyDescent="0.2">
      <c r="U643" s="279"/>
      <c r="X643" s="279"/>
      <c r="Z643" s="279"/>
      <c r="AA643" s="279"/>
      <c r="AC643" s="279"/>
      <c r="AX643" s="279"/>
      <c r="AY643" s="279"/>
      <c r="AZ643" s="279"/>
      <c r="BA643" s="279"/>
      <c r="BB643" s="279"/>
      <c r="BE643" s="279"/>
      <c r="BF643" s="279"/>
    </row>
    <row r="644" spans="21:58" ht="15.75" customHeight="1" x14ac:dyDescent="0.2">
      <c r="U644" s="279"/>
      <c r="X644" s="279"/>
      <c r="Z644" s="279"/>
      <c r="AA644" s="279"/>
      <c r="AC644" s="279"/>
      <c r="AX644" s="279"/>
      <c r="AY644" s="279"/>
      <c r="AZ644" s="279"/>
      <c r="BA644" s="279"/>
      <c r="BB644" s="279"/>
      <c r="BE644" s="279"/>
      <c r="BF644" s="279"/>
    </row>
    <row r="645" spans="21:58" ht="15.75" customHeight="1" x14ac:dyDescent="0.2">
      <c r="U645" s="279"/>
      <c r="X645" s="279"/>
      <c r="Z645" s="279"/>
      <c r="AA645" s="279"/>
      <c r="AC645" s="279"/>
      <c r="AX645" s="279"/>
      <c r="AY645" s="279"/>
      <c r="AZ645" s="279"/>
      <c r="BA645" s="279"/>
      <c r="BB645" s="279"/>
      <c r="BE645" s="279"/>
      <c r="BF645" s="279"/>
    </row>
    <row r="646" spans="21:58" ht="15.75" customHeight="1" x14ac:dyDescent="0.2">
      <c r="U646" s="279"/>
      <c r="X646" s="279"/>
      <c r="Z646" s="279"/>
      <c r="AA646" s="279"/>
      <c r="AC646" s="279"/>
      <c r="AX646" s="279"/>
      <c r="AY646" s="279"/>
      <c r="AZ646" s="279"/>
      <c r="BA646" s="279"/>
      <c r="BB646" s="279"/>
      <c r="BE646" s="279"/>
      <c r="BF646" s="279"/>
    </row>
    <row r="647" spans="21:58" ht="15.75" customHeight="1" x14ac:dyDescent="0.2">
      <c r="U647" s="279"/>
      <c r="X647" s="279"/>
      <c r="Z647" s="279"/>
      <c r="AA647" s="279"/>
      <c r="AC647" s="279"/>
      <c r="AX647" s="279"/>
      <c r="AY647" s="279"/>
      <c r="AZ647" s="279"/>
      <c r="BA647" s="279"/>
      <c r="BB647" s="279"/>
      <c r="BE647" s="279"/>
      <c r="BF647" s="279"/>
    </row>
    <row r="648" spans="21:58" ht="15.75" customHeight="1" x14ac:dyDescent="0.2">
      <c r="U648" s="279"/>
      <c r="X648" s="279"/>
      <c r="Z648" s="279"/>
      <c r="AA648" s="279"/>
      <c r="AC648" s="279"/>
      <c r="AX648" s="279"/>
      <c r="AY648" s="279"/>
      <c r="AZ648" s="279"/>
      <c r="BA648" s="279"/>
      <c r="BB648" s="279"/>
      <c r="BE648" s="279"/>
      <c r="BF648" s="279"/>
    </row>
    <row r="649" spans="21:58" ht="15.75" customHeight="1" x14ac:dyDescent="0.2">
      <c r="U649" s="279"/>
      <c r="X649" s="279"/>
      <c r="Z649" s="279"/>
      <c r="AA649" s="279"/>
      <c r="AC649" s="279"/>
      <c r="AX649" s="279"/>
      <c r="AY649" s="279"/>
      <c r="AZ649" s="279"/>
      <c r="BA649" s="279"/>
      <c r="BB649" s="279"/>
      <c r="BE649" s="279"/>
      <c r="BF649" s="279"/>
    </row>
    <row r="650" spans="21:58" ht="15.75" customHeight="1" x14ac:dyDescent="0.2">
      <c r="U650" s="279"/>
      <c r="X650" s="279"/>
      <c r="Z650" s="279"/>
      <c r="AA650" s="279"/>
      <c r="AC650" s="279"/>
      <c r="AX650" s="279"/>
      <c r="AY650" s="279"/>
      <c r="AZ650" s="279"/>
      <c r="BA650" s="279"/>
      <c r="BB650" s="279"/>
      <c r="BE650" s="279"/>
      <c r="BF650" s="279"/>
    </row>
    <row r="651" spans="21:58" ht="15.75" customHeight="1" x14ac:dyDescent="0.2">
      <c r="U651" s="279"/>
      <c r="X651" s="279"/>
      <c r="Z651" s="279"/>
      <c r="AA651" s="279"/>
      <c r="AC651" s="279"/>
      <c r="AX651" s="279"/>
      <c r="AY651" s="279"/>
      <c r="AZ651" s="279"/>
      <c r="BA651" s="279"/>
      <c r="BB651" s="279"/>
      <c r="BE651" s="279"/>
      <c r="BF651" s="279"/>
    </row>
    <row r="652" spans="21:58" ht="15.75" customHeight="1" x14ac:dyDescent="0.2">
      <c r="U652" s="279"/>
      <c r="X652" s="279"/>
      <c r="Z652" s="279"/>
      <c r="AA652" s="279"/>
      <c r="AC652" s="279"/>
      <c r="AX652" s="279"/>
      <c r="AY652" s="279"/>
      <c r="AZ652" s="279"/>
      <c r="BA652" s="279"/>
      <c r="BB652" s="279"/>
      <c r="BE652" s="279"/>
      <c r="BF652" s="279"/>
    </row>
    <row r="653" spans="21:58" ht="15.75" customHeight="1" x14ac:dyDescent="0.2">
      <c r="U653" s="279"/>
      <c r="X653" s="279"/>
      <c r="Z653" s="279"/>
      <c r="AA653" s="279"/>
      <c r="AC653" s="279"/>
      <c r="AX653" s="279"/>
      <c r="AY653" s="279"/>
      <c r="AZ653" s="279"/>
      <c r="BA653" s="279"/>
      <c r="BB653" s="279"/>
      <c r="BE653" s="279"/>
      <c r="BF653" s="279"/>
    </row>
    <row r="654" spans="21:58" ht="15.75" customHeight="1" x14ac:dyDescent="0.2">
      <c r="U654" s="279"/>
      <c r="X654" s="279"/>
      <c r="Z654" s="279"/>
      <c r="AA654" s="279"/>
      <c r="AC654" s="279"/>
      <c r="AX654" s="279"/>
      <c r="AY654" s="279"/>
      <c r="AZ654" s="279"/>
      <c r="BA654" s="279"/>
      <c r="BB654" s="279"/>
      <c r="BE654" s="279"/>
      <c r="BF654" s="279"/>
    </row>
    <row r="655" spans="21:58" ht="15.75" customHeight="1" x14ac:dyDescent="0.2">
      <c r="U655" s="279"/>
      <c r="X655" s="279"/>
      <c r="Z655" s="279"/>
      <c r="AA655" s="279"/>
      <c r="AC655" s="279"/>
      <c r="AX655" s="279"/>
      <c r="AY655" s="279"/>
      <c r="AZ655" s="279"/>
      <c r="BA655" s="279"/>
      <c r="BB655" s="279"/>
      <c r="BE655" s="279"/>
      <c r="BF655" s="279"/>
    </row>
    <row r="656" spans="21:58" ht="15.75" customHeight="1" x14ac:dyDescent="0.2">
      <c r="U656" s="279"/>
      <c r="X656" s="279"/>
      <c r="Z656" s="279"/>
      <c r="AA656" s="279"/>
      <c r="AC656" s="279"/>
      <c r="AX656" s="279"/>
      <c r="AY656" s="279"/>
      <c r="AZ656" s="279"/>
      <c r="BA656" s="279"/>
      <c r="BB656" s="279"/>
      <c r="BE656" s="279"/>
      <c r="BF656" s="279"/>
    </row>
    <row r="657" spans="21:58" ht="15.75" customHeight="1" x14ac:dyDescent="0.2">
      <c r="U657" s="279"/>
      <c r="X657" s="279"/>
      <c r="Z657" s="279"/>
      <c r="AA657" s="279"/>
      <c r="AC657" s="279"/>
      <c r="AX657" s="279"/>
      <c r="AY657" s="279"/>
      <c r="AZ657" s="279"/>
      <c r="BA657" s="279"/>
      <c r="BB657" s="279"/>
      <c r="BE657" s="279"/>
      <c r="BF657" s="279"/>
    </row>
    <row r="658" spans="21:58" ht="15.75" customHeight="1" x14ac:dyDescent="0.2">
      <c r="U658" s="279"/>
      <c r="X658" s="279"/>
      <c r="Z658" s="279"/>
      <c r="AA658" s="279"/>
      <c r="AC658" s="279"/>
      <c r="AX658" s="279"/>
      <c r="AY658" s="279"/>
      <c r="AZ658" s="279"/>
      <c r="BA658" s="279"/>
      <c r="BB658" s="279"/>
      <c r="BE658" s="279"/>
      <c r="BF658" s="279"/>
    </row>
    <row r="659" spans="21:58" ht="15.75" customHeight="1" x14ac:dyDescent="0.2">
      <c r="U659" s="279"/>
      <c r="X659" s="279"/>
      <c r="Z659" s="279"/>
      <c r="AA659" s="279"/>
      <c r="AC659" s="279"/>
      <c r="AX659" s="279"/>
      <c r="AY659" s="279"/>
      <c r="AZ659" s="279"/>
      <c r="BA659" s="279"/>
      <c r="BB659" s="279"/>
      <c r="BE659" s="279"/>
      <c r="BF659" s="279"/>
    </row>
    <row r="660" spans="21:58" ht="15.75" customHeight="1" x14ac:dyDescent="0.2">
      <c r="U660" s="279"/>
      <c r="X660" s="279"/>
      <c r="Z660" s="279"/>
      <c r="AA660" s="279"/>
      <c r="AC660" s="279"/>
      <c r="AX660" s="279"/>
      <c r="AY660" s="279"/>
      <c r="AZ660" s="279"/>
      <c r="BA660" s="279"/>
      <c r="BB660" s="279"/>
      <c r="BE660" s="279"/>
      <c r="BF660" s="279"/>
    </row>
    <row r="661" spans="21:58" ht="15.75" customHeight="1" x14ac:dyDescent="0.2">
      <c r="U661" s="279"/>
      <c r="X661" s="279"/>
      <c r="Z661" s="279"/>
      <c r="AA661" s="279"/>
      <c r="AC661" s="279"/>
      <c r="AX661" s="279"/>
      <c r="AY661" s="279"/>
      <c r="AZ661" s="279"/>
      <c r="BA661" s="279"/>
      <c r="BB661" s="279"/>
      <c r="BE661" s="279"/>
      <c r="BF661" s="279"/>
    </row>
    <row r="662" spans="21:58" ht="15.75" customHeight="1" x14ac:dyDescent="0.2">
      <c r="U662" s="279"/>
      <c r="X662" s="279"/>
      <c r="Z662" s="279"/>
      <c r="AA662" s="279"/>
      <c r="AC662" s="279"/>
      <c r="AX662" s="279"/>
      <c r="AY662" s="279"/>
      <c r="AZ662" s="279"/>
      <c r="BA662" s="279"/>
      <c r="BB662" s="279"/>
      <c r="BE662" s="279"/>
      <c r="BF662" s="279"/>
    </row>
    <row r="663" spans="21:58" ht="15.75" customHeight="1" x14ac:dyDescent="0.2">
      <c r="U663" s="279"/>
      <c r="X663" s="279"/>
      <c r="Z663" s="279"/>
      <c r="AA663" s="279"/>
      <c r="AC663" s="279"/>
      <c r="AX663" s="279"/>
      <c r="AY663" s="279"/>
      <c r="AZ663" s="279"/>
      <c r="BA663" s="279"/>
      <c r="BB663" s="279"/>
      <c r="BE663" s="279"/>
      <c r="BF663" s="279"/>
    </row>
    <row r="664" spans="21:58" ht="15.75" customHeight="1" x14ac:dyDescent="0.2">
      <c r="U664" s="279"/>
      <c r="X664" s="279"/>
      <c r="Z664" s="279"/>
      <c r="AA664" s="279"/>
      <c r="AC664" s="279"/>
      <c r="AX664" s="279"/>
      <c r="AY664" s="279"/>
      <c r="AZ664" s="279"/>
      <c r="BA664" s="279"/>
      <c r="BB664" s="279"/>
      <c r="BE664" s="279"/>
      <c r="BF664" s="279"/>
    </row>
    <row r="665" spans="21:58" ht="15.75" customHeight="1" x14ac:dyDescent="0.2">
      <c r="U665" s="279"/>
      <c r="X665" s="279"/>
      <c r="Z665" s="279"/>
      <c r="AA665" s="279"/>
      <c r="AC665" s="279"/>
      <c r="AX665" s="279"/>
      <c r="AY665" s="279"/>
      <c r="AZ665" s="279"/>
      <c r="BA665" s="279"/>
      <c r="BB665" s="279"/>
      <c r="BE665" s="279"/>
      <c r="BF665" s="279"/>
    </row>
    <row r="666" spans="21:58" ht="15.75" customHeight="1" x14ac:dyDescent="0.2">
      <c r="U666" s="279"/>
      <c r="X666" s="279"/>
      <c r="Z666" s="279"/>
      <c r="AA666" s="279"/>
      <c r="AC666" s="279"/>
      <c r="AX666" s="279"/>
      <c r="AY666" s="279"/>
      <c r="AZ666" s="279"/>
      <c r="BA666" s="279"/>
      <c r="BB666" s="279"/>
      <c r="BE666" s="279"/>
      <c r="BF666" s="279"/>
    </row>
    <row r="667" spans="21:58" ht="15.75" customHeight="1" x14ac:dyDescent="0.2">
      <c r="U667" s="279"/>
      <c r="X667" s="279"/>
      <c r="Z667" s="279"/>
      <c r="AA667" s="279"/>
      <c r="AC667" s="279"/>
      <c r="AX667" s="279"/>
      <c r="AY667" s="279"/>
      <c r="AZ667" s="279"/>
      <c r="BA667" s="279"/>
      <c r="BB667" s="279"/>
      <c r="BE667" s="279"/>
      <c r="BF667" s="279"/>
    </row>
    <row r="668" spans="21:58" ht="15.75" customHeight="1" x14ac:dyDescent="0.2">
      <c r="U668" s="279"/>
      <c r="X668" s="279"/>
      <c r="Z668" s="279"/>
      <c r="AA668" s="279"/>
      <c r="AC668" s="279"/>
      <c r="AX668" s="279"/>
      <c r="AY668" s="279"/>
      <c r="AZ668" s="279"/>
      <c r="BA668" s="279"/>
      <c r="BB668" s="279"/>
      <c r="BE668" s="279"/>
      <c r="BF668" s="279"/>
    </row>
    <row r="669" spans="21:58" ht="15.75" customHeight="1" x14ac:dyDescent="0.2">
      <c r="U669" s="279"/>
      <c r="X669" s="279"/>
      <c r="Z669" s="279"/>
      <c r="AA669" s="279"/>
      <c r="AC669" s="279"/>
      <c r="AX669" s="279"/>
      <c r="AY669" s="279"/>
      <c r="AZ669" s="279"/>
      <c r="BA669" s="279"/>
      <c r="BB669" s="279"/>
      <c r="BE669" s="279"/>
      <c r="BF669" s="279"/>
    </row>
    <row r="670" spans="21:58" ht="15.75" customHeight="1" x14ac:dyDescent="0.2">
      <c r="U670" s="279"/>
      <c r="X670" s="279"/>
      <c r="Z670" s="279"/>
      <c r="AA670" s="279"/>
      <c r="AC670" s="279"/>
      <c r="AX670" s="279"/>
      <c r="AY670" s="279"/>
      <c r="AZ670" s="279"/>
      <c r="BA670" s="279"/>
      <c r="BB670" s="279"/>
      <c r="BE670" s="279"/>
      <c r="BF670" s="279"/>
    </row>
    <row r="671" spans="21:58" ht="15.75" customHeight="1" x14ac:dyDescent="0.2">
      <c r="U671" s="279"/>
      <c r="X671" s="279"/>
      <c r="Z671" s="279"/>
      <c r="AA671" s="279"/>
      <c r="AC671" s="279"/>
      <c r="AX671" s="279"/>
      <c r="AY671" s="279"/>
      <c r="AZ671" s="279"/>
      <c r="BA671" s="279"/>
      <c r="BB671" s="279"/>
      <c r="BE671" s="279"/>
      <c r="BF671" s="279"/>
    </row>
    <row r="672" spans="21:58" ht="15.75" customHeight="1" x14ac:dyDescent="0.2">
      <c r="U672" s="279"/>
      <c r="X672" s="279"/>
      <c r="Z672" s="279"/>
      <c r="AA672" s="279"/>
      <c r="AC672" s="279"/>
      <c r="AX672" s="279"/>
      <c r="AY672" s="279"/>
      <c r="AZ672" s="279"/>
      <c r="BA672" s="279"/>
      <c r="BB672" s="279"/>
      <c r="BE672" s="279"/>
      <c r="BF672" s="279"/>
    </row>
    <row r="673" spans="21:58" ht="15.75" customHeight="1" x14ac:dyDescent="0.2">
      <c r="U673" s="279"/>
      <c r="X673" s="279"/>
      <c r="Z673" s="279"/>
      <c r="AA673" s="279"/>
      <c r="AC673" s="279"/>
      <c r="AX673" s="279"/>
      <c r="AY673" s="279"/>
      <c r="AZ673" s="279"/>
      <c r="BA673" s="279"/>
      <c r="BB673" s="279"/>
      <c r="BE673" s="279"/>
      <c r="BF673" s="279"/>
    </row>
    <row r="674" spans="21:58" ht="15.75" customHeight="1" x14ac:dyDescent="0.2">
      <c r="U674" s="279"/>
      <c r="X674" s="279"/>
      <c r="Z674" s="279"/>
      <c r="AA674" s="279"/>
      <c r="AC674" s="279"/>
      <c r="AX674" s="279"/>
      <c r="AY674" s="279"/>
      <c r="AZ674" s="279"/>
      <c r="BA674" s="279"/>
      <c r="BB674" s="279"/>
      <c r="BE674" s="279"/>
      <c r="BF674" s="279"/>
    </row>
    <row r="675" spans="21:58" ht="15.75" customHeight="1" x14ac:dyDescent="0.2">
      <c r="U675" s="279"/>
      <c r="X675" s="279"/>
      <c r="Z675" s="279"/>
      <c r="AA675" s="279"/>
      <c r="AC675" s="279"/>
      <c r="AX675" s="279"/>
      <c r="AY675" s="279"/>
      <c r="AZ675" s="279"/>
      <c r="BA675" s="279"/>
      <c r="BB675" s="279"/>
      <c r="BE675" s="279"/>
      <c r="BF675" s="279"/>
    </row>
    <row r="676" spans="21:58" ht="15.75" customHeight="1" x14ac:dyDescent="0.2">
      <c r="U676" s="279"/>
      <c r="X676" s="279"/>
      <c r="Z676" s="279"/>
      <c r="AA676" s="279"/>
      <c r="AC676" s="279"/>
      <c r="AX676" s="279"/>
      <c r="AY676" s="279"/>
      <c r="AZ676" s="279"/>
      <c r="BA676" s="279"/>
      <c r="BB676" s="279"/>
      <c r="BE676" s="279"/>
      <c r="BF676" s="279"/>
    </row>
    <row r="677" spans="21:58" ht="15.75" customHeight="1" x14ac:dyDescent="0.2">
      <c r="U677" s="279"/>
      <c r="X677" s="279"/>
      <c r="Z677" s="279"/>
      <c r="AA677" s="279"/>
      <c r="AC677" s="279"/>
      <c r="AX677" s="279"/>
      <c r="AY677" s="279"/>
      <c r="AZ677" s="279"/>
      <c r="BA677" s="279"/>
      <c r="BB677" s="279"/>
      <c r="BE677" s="279"/>
      <c r="BF677" s="279"/>
    </row>
    <row r="678" spans="21:58" ht="15.75" customHeight="1" x14ac:dyDescent="0.2">
      <c r="U678" s="279"/>
      <c r="X678" s="279"/>
      <c r="Z678" s="279"/>
      <c r="AA678" s="279"/>
      <c r="AC678" s="279"/>
      <c r="AX678" s="279"/>
      <c r="AY678" s="279"/>
      <c r="AZ678" s="279"/>
      <c r="BA678" s="279"/>
      <c r="BB678" s="279"/>
      <c r="BE678" s="279"/>
      <c r="BF678" s="279"/>
    </row>
    <row r="679" spans="21:58" ht="15.75" customHeight="1" x14ac:dyDescent="0.2">
      <c r="U679" s="279"/>
      <c r="X679" s="279"/>
      <c r="Z679" s="279"/>
      <c r="AA679" s="279"/>
      <c r="AC679" s="279"/>
      <c r="AX679" s="279"/>
      <c r="AY679" s="279"/>
      <c r="AZ679" s="279"/>
      <c r="BA679" s="279"/>
      <c r="BB679" s="279"/>
      <c r="BE679" s="279"/>
      <c r="BF679" s="279"/>
    </row>
    <row r="680" spans="21:58" ht="15.75" customHeight="1" x14ac:dyDescent="0.2">
      <c r="U680" s="279"/>
      <c r="X680" s="279"/>
      <c r="Z680" s="279"/>
      <c r="AA680" s="279"/>
      <c r="AC680" s="279"/>
      <c r="AX680" s="279"/>
      <c r="AY680" s="279"/>
      <c r="AZ680" s="279"/>
      <c r="BA680" s="279"/>
      <c r="BB680" s="279"/>
      <c r="BE680" s="279"/>
      <c r="BF680" s="279"/>
    </row>
    <row r="681" spans="21:58" ht="15.75" customHeight="1" x14ac:dyDescent="0.2">
      <c r="U681" s="279"/>
      <c r="X681" s="279"/>
      <c r="Z681" s="279"/>
      <c r="AA681" s="279"/>
      <c r="AC681" s="279"/>
      <c r="AX681" s="279"/>
      <c r="AY681" s="279"/>
      <c r="AZ681" s="279"/>
      <c r="BA681" s="279"/>
      <c r="BB681" s="279"/>
      <c r="BE681" s="279"/>
      <c r="BF681" s="279"/>
    </row>
    <row r="682" spans="21:58" ht="15.75" customHeight="1" x14ac:dyDescent="0.2">
      <c r="U682" s="279"/>
      <c r="X682" s="279"/>
      <c r="Z682" s="279"/>
      <c r="AA682" s="279"/>
      <c r="AC682" s="279"/>
      <c r="AX682" s="279"/>
      <c r="AY682" s="279"/>
      <c r="AZ682" s="279"/>
      <c r="BA682" s="279"/>
      <c r="BB682" s="279"/>
      <c r="BE682" s="279"/>
      <c r="BF682" s="279"/>
    </row>
    <row r="683" spans="21:58" ht="15.75" customHeight="1" x14ac:dyDescent="0.2">
      <c r="U683" s="279"/>
      <c r="X683" s="279"/>
      <c r="Z683" s="279"/>
      <c r="AA683" s="279"/>
      <c r="AC683" s="279"/>
      <c r="AX683" s="279"/>
      <c r="AY683" s="279"/>
      <c r="AZ683" s="279"/>
      <c r="BA683" s="279"/>
      <c r="BB683" s="279"/>
      <c r="BE683" s="279"/>
      <c r="BF683" s="279"/>
    </row>
    <row r="684" spans="21:58" ht="15.75" customHeight="1" x14ac:dyDescent="0.2">
      <c r="U684" s="279"/>
      <c r="X684" s="279"/>
      <c r="Z684" s="279"/>
      <c r="AA684" s="279"/>
      <c r="AC684" s="279"/>
      <c r="AX684" s="279"/>
      <c r="AY684" s="279"/>
      <c r="AZ684" s="279"/>
      <c r="BA684" s="279"/>
      <c r="BB684" s="279"/>
      <c r="BE684" s="279"/>
      <c r="BF684" s="279"/>
    </row>
    <row r="685" spans="21:58" ht="15.75" customHeight="1" x14ac:dyDescent="0.2">
      <c r="U685" s="279"/>
      <c r="X685" s="279"/>
      <c r="Z685" s="279"/>
      <c r="AA685" s="279"/>
      <c r="AC685" s="279"/>
      <c r="AX685" s="279"/>
      <c r="AY685" s="279"/>
      <c r="AZ685" s="279"/>
      <c r="BA685" s="279"/>
      <c r="BB685" s="279"/>
      <c r="BE685" s="279"/>
      <c r="BF685" s="279"/>
    </row>
    <row r="686" spans="21:58" ht="15.75" customHeight="1" x14ac:dyDescent="0.2">
      <c r="U686" s="279"/>
      <c r="X686" s="279"/>
      <c r="Z686" s="279"/>
      <c r="AA686" s="279"/>
      <c r="AC686" s="279"/>
      <c r="AX686" s="279"/>
      <c r="AY686" s="279"/>
      <c r="AZ686" s="279"/>
      <c r="BA686" s="279"/>
      <c r="BB686" s="279"/>
      <c r="BE686" s="279"/>
      <c r="BF686" s="279"/>
    </row>
    <row r="687" spans="21:58" ht="15.75" customHeight="1" x14ac:dyDescent="0.2">
      <c r="U687" s="279"/>
      <c r="X687" s="279"/>
      <c r="Z687" s="279"/>
      <c r="AA687" s="279"/>
      <c r="AC687" s="279"/>
      <c r="AX687" s="279"/>
      <c r="AY687" s="279"/>
      <c r="AZ687" s="279"/>
      <c r="BA687" s="279"/>
      <c r="BB687" s="279"/>
      <c r="BE687" s="279"/>
      <c r="BF687" s="279"/>
    </row>
    <row r="688" spans="21:58" ht="15.75" customHeight="1" x14ac:dyDescent="0.2">
      <c r="U688" s="279"/>
      <c r="X688" s="279"/>
      <c r="Z688" s="279"/>
      <c r="AA688" s="279"/>
      <c r="AC688" s="279"/>
      <c r="AX688" s="279"/>
      <c r="AY688" s="279"/>
      <c r="AZ688" s="279"/>
      <c r="BA688" s="279"/>
      <c r="BB688" s="279"/>
      <c r="BE688" s="279"/>
      <c r="BF688" s="279"/>
    </row>
    <row r="689" spans="21:58" ht="15.75" customHeight="1" x14ac:dyDescent="0.2">
      <c r="U689" s="279"/>
      <c r="X689" s="279"/>
      <c r="Z689" s="279"/>
      <c r="AA689" s="279"/>
      <c r="AC689" s="279"/>
      <c r="AX689" s="279"/>
      <c r="AY689" s="279"/>
      <c r="AZ689" s="279"/>
      <c r="BA689" s="279"/>
      <c r="BB689" s="279"/>
      <c r="BE689" s="279"/>
      <c r="BF689" s="279"/>
    </row>
    <row r="690" spans="21:58" ht="15.75" customHeight="1" x14ac:dyDescent="0.2">
      <c r="U690" s="279"/>
      <c r="X690" s="279"/>
      <c r="Z690" s="279"/>
      <c r="AA690" s="279"/>
      <c r="AC690" s="279"/>
      <c r="AX690" s="279"/>
      <c r="AY690" s="279"/>
      <c r="AZ690" s="279"/>
      <c r="BA690" s="279"/>
      <c r="BB690" s="279"/>
      <c r="BE690" s="279"/>
      <c r="BF690" s="279"/>
    </row>
    <row r="691" spans="21:58" ht="15.75" customHeight="1" x14ac:dyDescent="0.2">
      <c r="U691" s="279"/>
      <c r="X691" s="279"/>
      <c r="Z691" s="279"/>
      <c r="AA691" s="279"/>
      <c r="AC691" s="279"/>
      <c r="AX691" s="279"/>
      <c r="AY691" s="279"/>
      <c r="AZ691" s="279"/>
      <c r="BA691" s="279"/>
      <c r="BB691" s="279"/>
      <c r="BE691" s="279"/>
      <c r="BF691" s="279"/>
    </row>
    <row r="692" spans="21:58" ht="15.75" customHeight="1" x14ac:dyDescent="0.2">
      <c r="U692" s="279"/>
      <c r="X692" s="279"/>
      <c r="Z692" s="279"/>
      <c r="AA692" s="279"/>
      <c r="AC692" s="279"/>
      <c r="AX692" s="279"/>
      <c r="AY692" s="279"/>
      <c r="AZ692" s="279"/>
      <c r="BA692" s="279"/>
      <c r="BB692" s="279"/>
      <c r="BE692" s="279"/>
      <c r="BF692" s="279"/>
    </row>
    <row r="693" spans="21:58" ht="15.75" customHeight="1" x14ac:dyDescent="0.2">
      <c r="U693" s="279"/>
      <c r="X693" s="279"/>
      <c r="Z693" s="279"/>
      <c r="AA693" s="279"/>
      <c r="AC693" s="279"/>
      <c r="AX693" s="279"/>
      <c r="AY693" s="279"/>
      <c r="AZ693" s="279"/>
      <c r="BA693" s="279"/>
      <c r="BB693" s="279"/>
      <c r="BE693" s="279"/>
      <c r="BF693" s="279"/>
    </row>
    <row r="694" spans="21:58" ht="15.75" customHeight="1" x14ac:dyDescent="0.2">
      <c r="U694" s="279"/>
      <c r="X694" s="279"/>
      <c r="Z694" s="279"/>
      <c r="AA694" s="279"/>
      <c r="AC694" s="279"/>
      <c r="AX694" s="279"/>
      <c r="AY694" s="279"/>
      <c r="AZ694" s="279"/>
      <c r="BA694" s="279"/>
      <c r="BB694" s="279"/>
      <c r="BE694" s="279"/>
      <c r="BF694" s="279"/>
    </row>
    <row r="695" spans="21:58" ht="15.75" customHeight="1" x14ac:dyDescent="0.2">
      <c r="U695" s="279"/>
      <c r="X695" s="279"/>
      <c r="Z695" s="279"/>
      <c r="AA695" s="279"/>
      <c r="AC695" s="279"/>
      <c r="AX695" s="279"/>
      <c r="AY695" s="279"/>
      <c r="AZ695" s="279"/>
      <c r="BA695" s="279"/>
      <c r="BB695" s="279"/>
      <c r="BE695" s="279"/>
      <c r="BF695" s="279"/>
    </row>
    <row r="696" spans="21:58" ht="15.75" customHeight="1" x14ac:dyDescent="0.2">
      <c r="U696" s="279"/>
      <c r="X696" s="279"/>
      <c r="Z696" s="279"/>
      <c r="AA696" s="279"/>
      <c r="AC696" s="279"/>
      <c r="AX696" s="279"/>
      <c r="AY696" s="279"/>
      <c r="AZ696" s="279"/>
      <c r="BA696" s="279"/>
      <c r="BB696" s="279"/>
      <c r="BE696" s="279"/>
      <c r="BF696" s="279"/>
    </row>
    <row r="697" spans="21:58" ht="15.75" customHeight="1" x14ac:dyDescent="0.2">
      <c r="U697" s="279"/>
      <c r="X697" s="279"/>
      <c r="Z697" s="279"/>
      <c r="AA697" s="279"/>
      <c r="AC697" s="279"/>
      <c r="AX697" s="279"/>
      <c r="AY697" s="279"/>
      <c r="AZ697" s="279"/>
      <c r="BA697" s="279"/>
      <c r="BB697" s="279"/>
      <c r="BE697" s="279"/>
      <c r="BF697" s="279"/>
    </row>
    <row r="698" spans="21:58" ht="15.75" customHeight="1" x14ac:dyDescent="0.2">
      <c r="U698" s="279"/>
      <c r="X698" s="279"/>
      <c r="Z698" s="279"/>
      <c r="AA698" s="279"/>
      <c r="AC698" s="279"/>
      <c r="AX698" s="279"/>
      <c r="AY698" s="279"/>
      <c r="AZ698" s="279"/>
      <c r="BA698" s="279"/>
      <c r="BB698" s="279"/>
      <c r="BE698" s="279"/>
      <c r="BF698" s="279"/>
    </row>
    <row r="699" spans="21:58" ht="15.75" customHeight="1" x14ac:dyDescent="0.2">
      <c r="U699" s="279"/>
      <c r="X699" s="279"/>
      <c r="Z699" s="279"/>
      <c r="AA699" s="279"/>
      <c r="AC699" s="279"/>
      <c r="AX699" s="279"/>
      <c r="AY699" s="279"/>
      <c r="AZ699" s="279"/>
      <c r="BA699" s="279"/>
      <c r="BB699" s="279"/>
      <c r="BE699" s="279"/>
      <c r="BF699" s="279"/>
    </row>
    <row r="700" spans="21:58" ht="15.75" customHeight="1" x14ac:dyDescent="0.2">
      <c r="U700" s="279"/>
      <c r="X700" s="279"/>
      <c r="Z700" s="279"/>
      <c r="AA700" s="279"/>
      <c r="AC700" s="279"/>
      <c r="AX700" s="279"/>
      <c r="AY700" s="279"/>
      <c r="AZ700" s="279"/>
      <c r="BA700" s="279"/>
      <c r="BB700" s="279"/>
      <c r="BE700" s="279"/>
      <c r="BF700" s="279"/>
    </row>
    <row r="701" spans="21:58" ht="15.75" customHeight="1" x14ac:dyDescent="0.2">
      <c r="U701" s="279"/>
      <c r="X701" s="279"/>
      <c r="Z701" s="279"/>
      <c r="AA701" s="279"/>
      <c r="AC701" s="279"/>
      <c r="AX701" s="279"/>
      <c r="AY701" s="279"/>
      <c r="AZ701" s="279"/>
      <c r="BA701" s="279"/>
      <c r="BB701" s="279"/>
      <c r="BE701" s="279"/>
      <c r="BF701" s="279"/>
    </row>
    <row r="702" spans="21:58" ht="15.75" customHeight="1" x14ac:dyDescent="0.2">
      <c r="U702" s="279"/>
      <c r="X702" s="279"/>
      <c r="Z702" s="279"/>
      <c r="AA702" s="279"/>
      <c r="AC702" s="279"/>
      <c r="AX702" s="279"/>
      <c r="AY702" s="279"/>
      <c r="AZ702" s="279"/>
      <c r="BA702" s="279"/>
      <c r="BB702" s="279"/>
      <c r="BE702" s="279"/>
      <c r="BF702" s="279"/>
    </row>
    <row r="703" spans="21:58" ht="15.75" customHeight="1" x14ac:dyDescent="0.2">
      <c r="U703" s="279"/>
      <c r="X703" s="279"/>
      <c r="Z703" s="279"/>
      <c r="AA703" s="279"/>
      <c r="AC703" s="279"/>
      <c r="AX703" s="279"/>
      <c r="AY703" s="279"/>
      <c r="AZ703" s="279"/>
      <c r="BA703" s="279"/>
      <c r="BB703" s="279"/>
      <c r="BE703" s="279"/>
      <c r="BF703" s="279"/>
    </row>
    <row r="704" spans="21:58" ht="15.75" customHeight="1" x14ac:dyDescent="0.2">
      <c r="U704" s="279"/>
      <c r="X704" s="279"/>
      <c r="Z704" s="279"/>
      <c r="AA704" s="279"/>
      <c r="AC704" s="279"/>
      <c r="AX704" s="279"/>
      <c r="AY704" s="279"/>
      <c r="AZ704" s="279"/>
      <c r="BA704" s="279"/>
      <c r="BB704" s="279"/>
      <c r="BE704" s="279"/>
      <c r="BF704" s="279"/>
    </row>
    <row r="705" spans="21:58" ht="15.75" customHeight="1" x14ac:dyDescent="0.2">
      <c r="U705" s="279"/>
      <c r="X705" s="279"/>
      <c r="Z705" s="279"/>
      <c r="AA705" s="279"/>
      <c r="AC705" s="279"/>
      <c r="AX705" s="279"/>
      <c r="AY705" s="279"/>
      <c r="AZ705" s="279"/>
      <c r="BA705" s="279"/>
      <c r="BB705" s="279"/>
      <c r="BE705" s="279"/>
      <c r="BF705" s="279"/>
    </row>
    <row r="706" spans="21:58" ht="15.75" customHeight="1" x14ac:dyDescent="0.2">
      <c r="U706" s="279"/>
      <c r="X706" s="279"/>
      <c r="Z706" s="279"/>
      <c r="AA706" s="279"/>
      <c r="AC706" s="279"/>
      <c r="AX706" s="279"/>
      <c r="AY706" s="279"/>
      <c r="AZ706" s="279"/>
      <c r="BA706" s="279"/>
      <c r="BB706" s="279"/>
      <c r="BE706" s="279"/>
      <c r="BF706" s="279"/>
    </row>
    <row r="707" spans="21:58" ht="15.75" customHeight="1" x14ac:dyDescent="0.2">
      <c r="U707" s="279"/>
      <c r="X707" s="279"/>
      <c r="Z707" s="279"/>
      <c r="AA707" s="279"/>
      <c r="AC707" s="279"/>
      <c r="AX707" s="279"/>
      <c r="AY707" s="279"/>
      <c r="AZ707" s="279"/>
      <c r="BA707" s="279"/>
      <c r="BB707" s="279"/>
      <c r="BE707" s="279"/>
      <c r="BF707" s="279"/>
    </row>
    <row r="708" spans="21:58" ht="15.75" customHeight="1" x14ac:dyDescent="0.2">
      <c r="U708" s="279"/>
      <c r="X708" s="279"/>
      <c r="Z708" s="279"/>
      <c r="AA708" s="279"/>
      <c r="AC708" s="279"/>
      <c r="AX708" s="279"/>
      <c r="AY708" s="279"/>
      <c r="AZ708" s="279"/>
      <c r="BA708" s="279"/>
      <c r="BB708" s="279"/>
      <c r="BE708" s="279"/>
      <c r="BF708" s="279"/>
    </row>
    <row r="709" spans="21:58" ht="15.75" customHeight="1" x14ac:dyDescent="0.2">
      <c r="U709" s="279"/>
      <c r="X709" s="279"/>
      <c r="Z709" s="279"/>
      <c r="AA709" s="279"/>
      <c r="AC709" s="279"/>
      <c r="AX709" s="279"/>
      <c r="AY709" s="279"/>
      <c r="AZ709" s="279"/>
      <c r="BA709" s="279"/>
      <c r="BB709" s="279"/>
      <c r="BE709" s="279"/>
      <c r="BF709" s="279"/>
    </row>
    <row r="710" spans="21:58" ht="15.75" customHeight="1" x14ac:dyDescent="0.2">
      <c r="U710" s="279"/>
      <c r="X710" s="279"/>
      <c r="Z710" s="279"/>
      <c r="AA710" s="279"/>
      <c r="AC710" s="279"/>
      <c r="AX710" s="279"/>
      <c r="AY710" s="279"/>
      <c r="AZ710" s="279"/>
      <c r="BA710" s="279"/>
      <c r="BB710" s="279"/>
      <c r="BE710" s="279"/>
      <c r="BF710" s="279"/>
    </row>
    <row r="711" spans="21:58" ht="15.75" customHeight="1" x14ac:dyDescent="0.2">
      <c r="U711" s="279"/>
      <c r="X711" s="279"/>
      <c r="Z711" s="279"/>
      <c r="AA711" s="279"/>
      <c r="AC711" s="279"/>
      <c r="AX711" s="279"/>
      <c r="AY711" s="279"/>
      <c r="AZ711" s="279"/>
      <c r="BA711" s="279"/>
      <c r="BB711" s="279"/>
      <c r="BE711" s="279"/>
      <c r="BF711" s="279"/>
    </row>
    <row r="712" spans="21:58" ht="15.75" customHeight="1" x14ac:dyDescent="0.2">
      <c r="U712" s="279"/>
      <c r="X712" s="279"/>
      <c r="Z712" s="279"/>
      <c r="AA712" s="279"/>
      <c r="AC712" s="279"/>
      <c r="AX712" s="279"/>
      <c r="AY712" s="279"/>
      <c r="AZ712" s="279"/>
      <c r="BA712" s="279"/>
      <c r="BB712" s="279"/>
      <c r="BE712" s="279"/>
      <c r="BF712" s="279"/>
    </row>
    <row r="713" spans="21:58" ht="15.75" customHeight="1" x14ac:dyDescent="0.2">
      <c r="U713" s="279"/>
      <c r="X713" s="279"/>
      <c r="Z713" s="279"/>
      <c r="AA713" s="279"/>
      <c r="AC713" s="279"/>
      <c r="AX713" s="279"/>
      <c r="AY713" s="279"/>
      <c r="AZ713" s="279"/>
      <c r="BA713" s="279"/>
      <c r="BB713" s="279"/>
      <c r="BE713" s="279"/>
      <c r="BF713" s="279"/>
    </row>
    <row r="714" spans="21:58" ht="15.75" customHeight="1" x14ac:dyDescent="0.2">
      <c r="U714" s="279"/>
      <c r="X714" s="279"/>
      <c r="Z714" s="279"/>
      <c r="AA714" s="279"/>
      <c r="AC714" s="279"/>
      <c r="AX714" s="279"/>
      <c r="AY714" s="279"/>
      <c r="AZ714" s="279"/>
      <c r="BA714" s="279"/>
      <c r="BB714" s="279"/>
      <c r="BE714" s="279"/>
      <c r="BF714" s="279"/>
    </row>
    <row r="715" spans="21:58" ht="15.75" customHeight="1" x14ac:dyDescent="0.2">
      <c r="U715" s="279"/>
      <c r="X715" s="279"/>
      <c r="Z715" s="279"/>
      <c r="AA715" s="279"/>
      <c r="AC715" s="279"/>
      <c r="AX715" s="279"/>
      <c r="AY715" s="279"/>
      <c r="AZ715" s="279"/>
      <c r="BA715" s="279"/>
      <c r="BB715" s="279"/>
      <c r="BE715" s="279"/>
      <c r="BF715" s="279"/>
    </row>
    <row r="716" spans="21:58" ht="15.75" customHeight="1" x14ac:dyDescent="0.2">
      <c r="U716" s="279"/>
      <c r="X716" s="279"/>
      <c r="Z716" s="279"/>
      <c r="AA716" s="279"/>
      <c r="AC716" s="279"/>
      <c r="AX716" s="279"/>
      <c r="AY716" s="279"/>
      <c r="AZ716" s="279"/>
      <c r="BA716" s="279"/>
      <c r="BB716" s="279"/>
      <c r="BE716" s="279"/>
      <c r="BF716" s="279"/>
    </row>
    <row r="717" spans="21:58" ht="15.75" customHeight="1" x14ac:dyDescent="0.2">
      <c r="U717" s="279"/>
      <c r="X717" s="279"/>
      <c r="Z717" s="279"/>
      <c r="AA717" s="279"/>
      <c r="AC717" s="279"/>
      <c r="AX717" s="279"/>
      <c r="AY717" s="279"/>
      <c r="AZ717" s="279"/>
      <c r="BA717" s="279"/>
      <c r="BB717" s="279"/>
      <c r="BE717" s="279"/>
      <c r="BF717" s="279"/>
    </row>
    <row r="718" spans="21:58" ht="15.75" customHeight="1" x14ac:dyDescent="0.2">
      <c r="U718" s="279"/>
      <c r="X718" s="279"/>
      <c r="Z718" s="279"/>
      <c r="AA718" s="279"/>
      <c r="AC718" s="279"/>
      <c r="AX718" s="279"/>
      <c r="AY718" s="279"/>
      <c r="AZ718" s="279"/>
      <c r="BA718" s="279"/>
      <c r="BB718" s="279"/>
      <c r="BE718" s="279"/>
      <c r="BF718" s="279"/>
    </row>
    <row r="719" spans="21:58" ht="15.75" customHeight="1" x14ac:dyDescent="0.2">
      <c r="U719" s="279"/>
      <c r="X719" s="279"/>
      <c r="Z719" s="279"/>
      <c r="AA719" s="279"/>
      <c r="AC719" s="279"/>
      <c r="AX719" s="279"/>
      <c r="AY719" s="279"/>
      <c r="AZ719" s="279"/>
      <c r="BA719" s="279"/>
      <c r="BB719" s="279"/>
      <c r="BE719" s="279"/>
      <c r="BF719" s="279"/>
    </row>
    <row r="720" spans="21:58" ht="15.75" customHeight="1" x14ac:dyDescent="0.2">
      <c r="U720" s="279"/>
      <c r="X720" s="279"/>
      <c r="Z720" s="279"/>
      <c r="AA720" s="279"/>
      <c r="AC720" s="279"/>
      <c r="AX720" s="279"/>
      <c r="AY720" s="279"/>
      <c r="AZ720" s="279"/>
      <c r="BA720" s="279"/>
      <c r="BB720" s="279"/>
      <c r="BE720" s="279"/>
      <c r="BF720" s="279"/>
    </row>
    <row r="721" spans="21:58" ht="15.75" customHeight="1" x14ac:dyDescent="0.2">
      <c r="U721" s="279"/>
      <c r="X721" s="279"/>
      <c r="Z721" s="279"/>
      <c r="AA721" s="279"/>
      <c r="AC721" s="279"/>
      <c r="AX721" s="279"/>
      <c r="AY721" s="279"/>
      <c r="AZ721" s="279"/>
      <c r="BA721" s="279"/>
      <c r="BB721" s="279"/>
      <c r="BE721" s="279"/>
      <c r="BF721" s="279"/>
    </row>
    <row r="722" spans="21:58" ht="15.75" customHeight="1" x14ac:dyDescent="0.2">
      <c r="U722" s="279"/>
      <c r="X722" s="279"/>
      <c r="Z722" s="279"/>
      <c r="AA722" s="279"/>
      <c r="AC722" s="279"/>
      <c r="AX722" s="279"/>
      <c r="AY722" s="279"/>
      <c r="AZ722" s="279"/>
      <c r="BA722" s="279"/>
      <c r="BB722" s="279"/>
      <c r="BE722" s="279"/>
      <c r="BF722" s="279"/>
    </row>
    <row r="723" spans="21:58" ht="15.75" customHeight="1" x14ac:dyDescent="0.2">
      <c r="U723" s="279"/>
      <c r="X723" s="279"/>
      <c r="Z723" s="279"/>
      <c r="AA723" s="279"/>
      <c r="AC723" s="279"/>
      <c r="AX723" s="279"/>
      <c r="AY723" s="279"/>
      <c r="AZ723" s="279"/>
      <c r="BA723" s="279"/>
      <c r="BB723" s="279"/>
      <c r="BE723" s="279"/>
      <c r="BF723" s="279"/>
    </row>
    <row r="724" spans="21:58" ht="15.75" customHeight="1" x14ac:dyDescent="0.2">
      <c r="U724" s="279"/>
      <c r="X724" s="279"/>
      <c r="Z724" s="279"/>
      <c r="AA724" s="279"/>
      <c r="AC724" s="279"/>
      <c r="AX724" s="279"/>
      <c r="AY724" s="279"/>
      <c r="AZ724" s="279"/>
      <c r="BA724" s="279"/>
      <c r="BB724" s="279"/>
      <c r="BE724" s="279"/>
      <c r="BF724" s="279"/>
    </row>
    <row r="725" spans="21:58" ht="15.75" customHeight="1" x14ac:dyDescent="0.2">
      <c r="U725" s="279"/>
      <c r="X725" s="279"/>
      <c r="Z725" s="279"/>
      <c r="AA725" s="279"/>
      <c r="AC725" s="279"/>
      <c r="AX725" s="279"/>
      <c r="AY725" s="279"/>
      <c r="AZ725" s="279"/>
      <c r="BA725" s="279"/>
      <c r="BB725" s="279"/>
      <c r="BE725" s="279"/>
      <c r="BF725" s="279"/>
    </row>
    <row r="726" spans="21:58" ht="15.75" customHeight="1" x14ac:dyDescent="0.2">
      <c r="U726" s="279"/>
      <c r="X726" s="279"/>
      <c r="Z726" s="279"/>
      <c r="AA726" s="279"/>
      <c r="AC726" s="279"/>
      <c r="AX726" s="279"/>
      <c r="AY726" s="279"/>
      <c r="AZ726" s="279"/>
      <c r="BA726" s="279"/>
      <c r="BB726" s="279"/>
      <c r="BE726" s="279"/>
      <c r="BF726" s="279"/>
    </row>
    <row r="727" spans="21:58" ht="15.75" customHeight="1" x14ac:dyDescent="0.2">
      <c r="U727" s="279"/>
      <c r="X727" s="279"/>
      <c r="Z727" s="279"/>
      <c r="AA727" s="279"/>
      <c r="AC727" s="279"/>
      <c r="AX727" s="279"/>
      <c r="AY727" s="279"/>
      <c r="AZ727" s="279"/>
      <c r="BA727" s="279"/>
      <c r="BB727" s="279"/>
      <c r="BE727" s="279"/>
      <c r="BF727" s="279"/>
    </row>
    <row r="728" spans="21:58" ht="15.75" customHeight="1" x14ac:dyDescent="0.2">
      <c r="U728" s="279"/>
      <c r="X728" s="279"/>
      <c r="Z728" s="279"/>
      <c r="AA728" s="279"/>
      <c r="AC728" s="279"/>
      <c r="AX728" s="279"/>
      <c r="AY728" s="279"/>
      <c r="AZ728" s="279"/>
      <c r="BA728" s="279"/>
      <c r="BB728" s="279"/>
      <c r="BE728" s="279"/>
      <c r="BF728" s="279"/>
    </row>
    <row r="729" spans="21:58" ht="15.75" customHeight="1" x14ac:dyDescent="0.2">
      <c r="U729" s="279"/>
      <c r="X729" s="279"/>
      <c r="Z729" s="279"/>
      <c r="AA729" s="279"/>
      <c r="AC729" s="279"/>
      <c r="AX729" s="279"/>
      <c r="AY729" s="279"/>
      <c r="AZ729" s="279"/>
      <c r="BA729" s="279"/>
      <c r="BB729" s="279"/>
      <c r="BE729" s="279"/>
      <c r="BF729" s="279"/>
    </row>
    <row r="730" spans="21:58" ht="15.75" customHeight="1" x14ac:dyDescent="0.2">
      <c r="U730" s="279"/>
      <c r="X730" s="279"/>
      <c r="Z730" s="279"/>
      <c r="AA730" s="279"/>
      <c r="AC730" s="279"/>
      <c r="AX730" s="279"/>
      <c r="AY730" s="279"/>
      <c r="AZ730" s="279"/>
      <c r="BA730" s="279"/>
      <c r="BB730" s="279"/>
      <c r="BE730" s="279"/>
      <c r="BF730" s="279"/>
    </row>
    <row r="731" spans="21:58" ht="15.75" customHeight="1" x14ac:dyDescent="0.2">
      <c r="U731" s="279"/>
      <c r="X731" s="279"/>
      <c r="Z731" s="279"/>
      <c r="AA731" s="279"/>
      <c r="AC731" s="279"/>
      <c r="AX731" s="279"/>
      <c r="AY731" s="279"/>
      <c r="AZ731" s="279"/>
      <c r="BA731" s="279"/>
      <c r="BB731" s="279"/>
      <c r="BE731" s="279"/>
      <c r="BF731" s="279"/>
    </row>
    <row r="732" spans="21:58" ht="15.75" customHeight="1" x14ac:dyDescent="0.2">
      <c r="U732" s="279"/>
      <c r="X732" s="279"/>
      <c r="Z732" s="279"/>
      <c r="AA732" s="279"/>
      <c r="AC732" s="279"/>
      <c r="AX732" s="279"/>
      <c r="AY732" s="279"/>
      <c r="AZ732" s="279"/>
      <c r="BA732" s="279"/>
      <c r="BB732" s="279"/>
      <c r="BE732" s="279"/>
      <c r="BF732" s="279"/>
    </row>
    <row r="733" spans="21:58" ht="15.75" customHeight="1" x14ac:dyDescent="0.2">
      <c r="U733" s="279"/>
      <c r="X733" s="279"/>
      <c r="Z733" s="279"/>
      <c r="AA733" s="279"/>
      <c r="AC733" s="279"/>
      <c r="AX733" s="279"/>
      <c r="AY733" s="279"/>
      <c r="AZ733" s="279"/>
      <c r="BA733" s="279"/>
      <c r="BB733" s="279"/>
      <c r="BE733" s="279"/>
      <c r="BF733" s="279"/>
    </row>
    <row r="734" spans="21:58" ht="15.75" customHeight="1" x14ac:dyDescent="0.2">
      <c r="U734" s="279"/>
      <c r="X734" s="279"/>
      <c r="Z734" s="279"/>
      <c r="AA734" s="279"/>
      <c r="AC734" s="279"/>
      <c r="AX734" s="279"/>
      <c r="AY734" s="279"/>
      <c r="AZ734" s="279"/>
      <c r="BA734" s="279"/>
      <c r="BB734" s="279"/>
      <c r="BE734" s="279"/>
      <c r="BF734" s="279"/>
    </row>
    <row r="735" spans="21:58" ht="15.75" customHeight="1" x14ac:dyDescent="0.2">
      <c r="U735" s="279"/>
      <c r="X735" s="279"/>
      <c r="Z735" s="279"/>
      <c r="AA735" s="279"/>
      <c r="AC735" s="279"/>
      <c r="AX735" s="279"/>
      <c r="AY735" s="279"/>
      <c r="AZ735" s="279"/>
      <c r="BA735" s="279"/>
      <c r="BB735" s="279"/>
      <c r="BE735" s="279"/>
      <c r="BF735" s="279"/>
    </row>
    <row r="736" spans="21:58" ht="15.75" customHeight="1" x14ac:dyDescent="0.2">
      <c r="U736" s="279"/>
      <c r="X736" s="279"/>
      <c r="Z736" s="279"/>
      <c r="AA736" s="279"/>
      <c r="AC736" s="279"/>
      <c r="AX736" s="279"/>
      <c r="AY736" s="279"/>
      <c r="AZ736" s="279"/>
      <c r="BA736" s="279"/>
      <c r="BB736" s="279"/>
      <c r="BE736" s="279"/>
      <c r="BF736" s="279"/>
    </row>
    <row r="737" spans="21:58" ht="15.75" customHeight="1" x14ac:dyDescent="0.2">
      <c r="U737" s="279"/>
      <c r="X737" s="279"/>
      <c r="Z737" s="279"/>
      <c r="AA737" s="279"/>
      <c r="AC737" s="279"/>
      <c r="AX737" s="279"/>
      <c r="AY737" s="279"/>
      <c r="AZ737" s="279"/>
      <c r="BA737" s="279"/>
      <c r="BB737" s="279"/>
      <c r="BE737" s="279"/>
      <c r="BF737" s="279"/>
    </row>
    <row r="738" spans="21:58" ht="15.75" customHeight="1" x14ac:dyDescent="0.2">
      <c r="U738" s="279"/>
      <c r="X738" s="279"/>
      <c r="Z738" s="279"/>
      <c r="AA738" s="279"/>
      <c r="AC738" s="279"/>
      <c r="AX738" s="279"/>
      <c r="AY738" s="279"/>
      <c r="AZ738" s="279"/>
      <c r="BA738" s="279"/>
      <c r="BB738" s="279"/>
      <c r="BE738" s="279"/>
      <c r="BF738" s="279"/>
    </row>
    <row r="739" spans="21:58" ht="15.75" customHeight="1" x14ac:dyDescent="0.2">
      <c r="U739" s="279"/>
      <c r="X739" s="279"/>
      <c r="Z739" s="279"/>
      <c r="AA739" s="279"/>
      <c r="AC739" s="279"/>
      <c r="AX739" s="279"/>
      <c r="AY739" s="279"/>
      <c r="AZ739" s="279"/>
      <c r="BA739" s="279"/>
      <c r="BB739" s="279"/>
      <c r="BE739" s="279"/>
      <c r="BF739" s="279"/>
    </row>
    <row r="740" spans="21:58" ht="15.75" customHeight="1" x14ac:dyDescent="0.2">
      <c r="U740" s="279"/>
      <c r="X740" s="279"/>
      <c r="Z740" s="279"/>
      <c r="AA740" s="279"/>
      <c r="AC740" s="279"/>
      <c r="AX740" s="279"/>
      <c r="AY740" s="279"/>
      <c r="AZ740" s="279"/>
      <c r="BA740" s="279"/>
      <c r="BB740" s="279"/>
      <c r="BE740" s="279"/>
      <c r="BF740" s="279"/>
    </row>
    <row r="741" spans="21:58" ht="15.75" customHeight="1" x14ac:dyDescent="0.2">
      <c r="U741" s="279"/>
      <c r="X741" s="279"/>
      <c r="Z741" s="279"/>
      <c r="AA741" s="279"/>
      <c r="AC741" s="279"/>
      <c r="AX741" s="279"/>
      <c r="AY741" s="279"/>
      <c r="AZ741" s="279"/>
      <c r="BA741" s="279"/>
      <c r="BB741" s="279"/>
      <c r="BE741" s="279"/>
      <c r="BF741" s="279"/>
    </row>
    <row r="742" spans="21:58" ht="15.75" customHeight="1" x14ac:dyDescent="0.2">
      <c r="U742" s="279"/>
      <c r="X742" s="279"/>
      <c r="Z742" s="279"/>
      <c r="AA742" s="279"/>
      <c r="AC742" s="279"/>
      <c r="AX742" s="279"/>
      <c r="AY742" s="279"/>
      <c r="AZ742" s="279"/>
      <c r="BA742" s="279"/>
      <c r="BB742" s="279"/>
      <c r="BE742" s="279"/>
      <c r="BF742" s="279"/>
    </row>
    <row r="743" spans="21:58" ht="15.75" customHeight="1" x14ac:dyDescent="0.2">
      <c r="U743" s="279"/>
      <c r="X743" s="279"/>
      <c r="Z743" s="279"/>
      <c r="AA743" s="279"/>
      <c r="AC743" s="279"/>
      <c r="AX743" s="279"/>
      <c r="AY743" s="279"/>
      <c r="AZ743" s="279"/>
      <c r="BA743" s="279"/>
      <c r="BB743" s="279"/>
      <c r="BE743" s="279"/>
      <c r="BF743" s="279"/>
    </row>
    <row r="744" spans="21:58" ht="15.75" customHeight="1" x14ac:dyDescent="0.2">
      <c r="U744" s="279"/>
      <c r="X744" s="279"/>
      <c r="Z744" s="279"/>
      <c r="AA744" s="279"/>
      <c r="AC744" s="279"/>
      <c r="AX744" s="279"/>
      <c r="AY744" s="279"/>
      <c r="AZ744" s="279"/>
      <c r="BA744" s="279"/>
      <c r="BB744" s="279"/>
      <c r="BE744" s="279"/>
      <c r="BF744" s="279"/>
    </row>
    <row r="745" spans="21:58" ht="15.75" customHeight="1" x14ac:dyDescent="0.2">
      <c r="U745" s="279"/>
      <c r="X745" s="279"/>
      <c r="Z745" s="279"/>
      <c r="AA745" s="279"/>
      <c r="AC745" s="279"/>
      <c r="AX745" s="279"/>
      <c r="AY745" s="279"/>
      <c r="AZ745" s="279"/>
      <c r="BA745" s="279"/>
      <c r="BB745" s="279"/>
      <c r="BE745" s="279"/>
      <c r="BF745" s="279"/>
    </row>
    <row r="746" spans="21:58" ht="15.75" customHeight="1" x14ac:dyDescent="0.2">
      <c r="U746" s="279"/>
      <c r="X746" s="279"/>
      <c r="Z746" s="279"/>
      <c r="AA746" s="279"/>
      <c r="AC746" s="279"/>
      <c r="AX746" s="279"/>
      <c r="AY746" s="279"/>
      <c r="AZ746" s="279"/>
      <c r="BA746" s="279"/>
      <c r="BB746" s="279"/>
      <c r="BE746" s="279"/>
      <c r="BF746" s="279"/>
    </row>
    <row r="747" spans="21:58" ht="15.75" customHeight="1" x14ac:dyDescent="0.2">
      <c r="U747" s="279"/>
      <c r="X747" s="279"/>
      <c r="Z747" s="279"/>
      <c r="AA747" s="279"/>
      <c r="AC747" s="279"/>
      <c r="AX747" s="279"/>
      <c r="AY747" s="279"/>
      <c r="AZ747" s="279"/>
      <c r="BA747" s="279"/>
      <c r="BB747" s="279"/>
      <c r="BE747" s="279"/>
      <c r="BF747" s="279"/>
    </row>
    <row r="748" spans="21:58" ht="15.75" customHeight="1" x14ac:dyDescent="0.2">
      <c r="U748" s="279"/>
      <c r="X748" s="279"/>
      <c r="Z748" s="279"/>
      <c r="AA748" s="279"/>
      <c r="AC748" s="279"/>
      <c r="AX748" s="279"/>
      <c r="AY748" s="279"/>
      <c r="AZ748" s="279"/>
      <c r="BA748" s="279"/>
      <c r="BB748" s="279"/>
      <c r="BE748" s="279"/>
      <c r="BF748" s="279"/>
    </row>
    <row r="749" spans="21:58" ht="15.75" customHeight="1" x14ac:dyDescent="0.2">
      <c r="U749" s="279"/>
      <c r="X749" s="279"/>
      <c r="Z749" s="279"/>
      <c r="AA749" s="279"/>
      <c r="AC749" s="279"/>
      <c r="AX749" s="279"/>
      <c r="AY749" s="279"/>
      <c r="AZ749" s="279"/>
      <c r="BA749" s="279"/>
      <c r="BB749" s="279"/>
      <c r="BE749" s="279"/>
      <c r="BF749" s="279"/>
    </row>
    <row r="750" spans="21:58" ht="15.75" customHeight="1" x14ac:dyDescent="0.2">
      <c r="U750" s="279"/>
      <c r="X750" s="279"/>
      <c r="Z750" s="279"/>
      <c r="AA750" s="279"/>
      <c r="AC750" s="279"/>
      <c r="AX750" s="279"/>
      <c r="AY750" s="279"/>
      <c r="AZ750" s="279"/>
      <c r="BA750" s="279"/>
      <c r="BB750" s="279"/>
      <c r="BE750" s="279"/>
      <c r="BF750" s="279"/>
    </row>
    <row r="751" spans="21:58" ht="15.75" customHeight="1" x14ac:dyDescent="0.2">
      <c r="U751" s="279"/>
      <c r="X751" s="279"/>
      <c r="Z751" s="279"/>
      <c r="AA751" s="279"/>
      <c r="AC751" s="279"/>
      <c r="AX751" s="279"/>
      <c r="AY751" s="279"/>
      <c r="AZ751" s="279"/>
      <c r="BA751" s="279"/>
      <c r="BB751" s="279"/>
      <c r="BE751" s="279"/>
      <c r="BF751" s="279"/>
    </row>
    <row r="752" spans="21:58" ht="15.75" customHeight="1" x14ac:dyDescent="0.2">
      <c r="U752" s="279"/>
      <c r="X752" s="279"/>
      <c r="Z752" s="279"/>
      <c r="AA752" s="279"/>
      <c r="AC752" s="279"/>
      <c r="AX752" s="279"/>
      <c r="AY752" s="279"/>
      <c r="AZ752" s="279"/>
      <c r="BA752" s="279"/>
      <c r="BB752" s="279"/>
      <c r="BE752" s="279"/>
      <c r="BF752" s="279"/>
    </row>
    <row r="753" spans="21:58" ht="15.75" customHeight="1" x14ac:dyDescent="0.2">
      <c r="U753" s="279"/>
      <c r="X753" s="279"/>
      <c r="Z753" s="279"/>
      <c r="AA753" s="279"/>
      <c r="AC753" s="279"/>
      <c r="AX753" s="279"/>
      <c r="AY753" s="279"/>
      <c r="AZ753" s="279"/>
      <c r="BA753" s="279"/>
      <c r="BB753" s="279"/>
      <c r="BE753" s="279"/>
      <c r="BF753" s="279"/>
    </row>
    <row r="754" spans="21:58" ht="15.75" customHeight="1" x14ac:dyDescent="0.2">
      <c r="U754" s="279"/>
      <c r="X754" s="279"/>
      <c r="Z754" s="279"/>
      <c r="AA754" s="279"/>
      <c r="AC754" s="279"/>
      <c r="AX754" s="279"/>
      <c r="AY754" s="279"/>
      <c r="AZ754" s="279"/>
      <c r="BA754" s="279"/>
      <c r="BB754" s="279"/>
      <c r="BE754" s="279"/>
      <c r="BF754" s="279"/>
    </row>
    <row r="755" spans="21:58" ht="15.75" customHeight="1" x14ac:dyDescent="0.2">
      <c r="U755" s="279"/>
      <c r="X755" s="279"/>
      <c r="Z755" s="279"/>
      <c r="AA755" s="279"/>
      <c r="AC755" s="279"/>
      <c r="AX755" s="279"/>
      <c r="AY755" s="279"/>
      <c r="AZ755" s="279"/>
      <c r="BA755" s="279"/>
      <c r="BB755" s="279"/>
      <c r="BE755" s="279"/>
      <c r="BF755" s="279"/>
    </row>
    <row r="756" spans="21:58" ht="15.75" customHeight="1" x14ac:dyDescent="0.2">
      <c r="U756" s="279"/>
      <c r="X756" s="279"/>
      <c r="Z756" s="279"/>
      <c r="AA756" s="279"/>
      <c r="AC756" s="279"/>
      <c r="AX756" s="279"/>
      <c r="AY756" s="279"/>
      <c r="AZ756" s="279"/>
      <c r="BA756" s="279"/>
      <c r="BB756" s="279"/>
      <c r="BE756" s="279"/>
      <c r="BF756" s="279"/>
    </row>
    <row r="757" spans="21:58" ht="15.75" customHeight="1" x14ac:dyDescent="0.2">
      <c r="U757" s="279"/>
      <c r="X757" s="279"/>
      <c r="Z757" s="279"/>
      <c r="AA757" s="279"/>
      <c r="AC757" s="279"/>
      <c r="AX757" s="279"/>
      <c r="AY757" s="279"/>
      <c r="AZ757" s="279"/>
      <c r="BA757" s="279"/>
      <c r="BB757" s="279"/>
      <c r="BE757" s="279"/>
      <c r="BF757" s="279"/>
    </row>
    <row r="758" spans="21:58" ht="15.75" customHeight="1" x14ac:dyDescent="0.2">
      <c r="U758" s="279"/>
      <c r="X758" s="279"/>
      <c r="Z758" s="279"/>
      <c r="AA758" s="279"/>
      <c r="AC758" s="279"/>
      <c r="AX758" s="279"/>
      <c r="AY758" s="279"/>
      <c r="AZ758" s="279"/>
      <c r="BA758" s="279"/>
      <c r="BB758" s="279"/>
      <c r="BE758" s="279"/>
      <c r="BF758" s="279"/>
    </row>
    <row r="759" spans="21:58" ht="15.75" customHeight="1" x14ac:dyDescent="0.2">
      <c r="U759" s="279"/>
      <c r="X759" s="279"/>
      <c r="Z759" s="279"/>
      <c r="AA759" s="279"/>
      <c r="AC759" s="279"/>
      <c r="AX759" s="279"/>
      <c r="AY759" s="279"/>
      <c r="AZ759" s="279"/>
      <c r="BA759" s="279"/>
      <c r="BB759" s="279"/>
      <c r="BE759" s="279"/>
      <c r="BF759" s="279"/>
    </row>
    <row r="760" spans="21:58" ht="15.75" customHeight="1" x14ac:dyDescent="0.2">
      <c r="U760" s="279"/>
      <c r="X760" s="279"/>
      <c r="Z760" s="279"/>
      <c r="AA760" s="279"/>
      <c r="AC760" s="279"/>
      <c r="AX760" s="279"/>
      <c r="AY760" s="279"/>
      <c r="AZ760" s="279"/>
      <c r="BA760" s="279"/>
      <c r="BB760" s="279"/>
      <c r="BE760" s="279"/>
      <c r="BF760" s="279"/>
    </row>
    <row r="761" spans="21:58" ht="15.75" customHeight="1" x14ac:dyDescent="0.2">
      <c r="U761" s="279"/>
      <c r="X761" s="279"/>
      <c r="Z761" s="279"/>
      <c r="AA761" s="279"/>
      <c r="AC761" s="279"/>
      <c r="AX761" s="279"/>
      <c r="AY761" s="279"/>
      <c r="AZ761" s="279"/>
      <c r="BA761" s="279"/>
      <c r="BB761" s="279"/>
      <c r="BE761" s="279"/>
      <c r="BF761" s="279"/>
    </row>
    <row r="762" spans="21:58" ht="15.75" customHeight="1" x14ac:dyDescent="0.2">
      <c r="U762" s="279"/>
      <c r="X762" s="279"/>
      <c r="Z762" s="279"/>
      <c r="AA762" s="279"/>
      <c r="AC762" s="279"/>
      <c r="AX762" s="279"/>
      <c r="AY762" s="279"/>
      <c r="AZ762" s="279"/>
      <c r="BA762" s="279"/>
      <c r="BB762" s="279"/>
      <c r="BE762" s="279"/>
      <c r="BF762" s="279"/>
    </row>
    <row r="763" spans="21:58" ht="15.75" customHeight="1" x14ac:dyDescent="0.2">
      <c r="U763" s="279"/>
      <c r="X763" s="279"/>
      <c r="Z763" s="279"/>
      <c r="AA763" s="279"/>
      <c r="AC763" s="279"/>
      <c r="AX763" s="279"/>
      <c r="AY763" s="279"/>
      <c r="AZ763" s="279"/>
      <c r="BA763" s="279"/>
      <c r="BB763" s="279"/>
      <c r="BE763" s="279"/>
      <c r="BF763" s="279"/>
    </row>
    <row r="764" spans="21:58" ht="15.75" customHeight="1" x14ac:dyDescent="0.2">
      <c r="U764" s="279"/>
      <c r="X764" s="279"/>
      <c r="Z764" s="279"/>
      <c r="AA764" s="279"/>
      <c r="AC764" s="279"/>
      <c r="AX764" s="279"/>
      <c r="AY764" s="279"/>
      <c r="AZ764" s="279"/>
      <c r="BA764" s="279"/>
      <c r="BB764" s="279"/>
      <c r="BE764" s="279"/>
      <c r="BF764" s="279"/>
    </row>
    <row r="765" spans="21:58" ht="15.75" customHeight="1" x14ac:dyDescent="0.2">
      <c r="U765" s="279"/>
      <c r="X765" s="279"/>
      <c r="Z765" s="279"/>
      <c r="AA765" s="279"/>
      <c r="AC765" s="279"/>
      <c r="AX765" s="279"/>
      <c r="AY765" s="279"/>
      <c r="AZ765" s="279"/>
      <c r="BA765" s="279"/>
      <c r="BB765" s="279"/>
      <c r="BE765" s="279"/>
      <c r="BF765" s="279"/>
    </row>
    <row r="766" spans="21:58" ht="15.75" customHeight="1" x14ac:dyDescent="0.2">
      <c r="U766" s="279"/>
      <c r="X766" s="279"/>
      <c r="Z766" s="279"/>
      <c r="AA766" s="279"/>
      <c r="AC766" s="279"/>
      <c r="AX766" s="279"/>
      <c r="AY766" s="279"/>
      <c r="AZ766" s="279"/>
      <c r="BA766" s="279"/>
      <c r="BB766" s="279"/>
      <c r="BE766" s="279"/>
      <c r="BF766" s="279"/>
    </row>
    <row r="767" spans="21:58" ht="15.75" customHeight="1" x14ac:dyDescent="0.2">
      <c r="U767" s="279"/>
      <c r="X767" s="279"/>
      <c r="Z767" s="279"/>
      <c r="AA767" s="279"/>
      <c r="AC767" s="279"/>
      <c r="AX767" s="279"/>
      <c r="AY767" s="279"/>
      <c r="AZ767" s="279"/>
      <c r="BA767" s="279"/>
      <c r="BB767" s="279"/>
      <c r="BE767" s="279"/>
      <c r="BF767" s="279"/>
    </row>
    <row r="768" spans="21:58" ht="15.75" customHeight="1" x14ac:dyDescent="0.2">
      <c r="U768" s="279"/>
      <c r="X768" s="279"/>
      <c r="Z768" s="279"/>
      <c r="AA768" s="279"/>
      <c r="AC768" s="279"/>
      <c r="AX768" s="279"/>
      <c r="AY768" s="279"/>
      <c r="AZ768" s="279"/>
      <c r="BA768" s="279"/>
      <c r="BB768" s="279"/>
      <c r="BE768" s="279"/>
      <c r="BF768" s="279"/>
    </row>
    <row r="769" spans="21:58" ht="15.75" customHeight="1" x14ac:dyDescent="0.2">
      <c r="U769" s="279"/>
      <c r="X769" s="279"/>
      <c r="Z769" s="279"/>
      <c r="AA769" s="279"/>
      <c r="AC769" s="279"/>
      <c r="AX769" s="279"/>
      <c r="AY769" s="279"/>
      <c r="AZ769" s="279"/>
      <c r="BA769" s="279"/>
      <c r="BB769" s="279"/>
      <c r="BE769" s="279"/>
      <c r="BF769" s="279"/>
    </row>
    <row r="770" spans="21:58" ht="15.75" customHeight="1" x14ac:dyDescent="0.2">
      <c r="U770" s="279"/>
      <c r="X770" s="279"/>
      <c r="Z770" s="279"/>
      <c r="AA770" s="279"/>
      <c r="AC770" s="279"/>
      <c r="AX770" s="279"/>
      <c r="AY770" s="279"/>
      <c r="AZ770" s="279"/>
      <c r="BA770" s="279"/>
      <c r="BB770" s="279"/>
      <c r="BE770" s="279"/>
      <c r="BF770" s="279"/>
    </row>
    <row r="771" spans="21:58" ht="15.75" customHeight="1" x14ac:dyDescent="0.2">
      <c r="U771" s="279"/>
      <c r="X771" s="279"/>
      <c r="Z771" s="279"/>
      <c r="AA771" s="279"/>
      <c r="AC771" s="279"/>
      <c r="AX771" s="279"/>
      <c r="AY771" s="279"/>
      <c r="AZ771" s="279"/>
      <c r="BA771" s="279"/>
      <c r="BB771" s="279"/>
      <c r="BE771" s="279"/>
      <c r="BF771" s="279"/>
    </row>
    <row r="772" spans="21:58" ht="15.75" customHeight="1" x14ac:dyDescent="0.2">
      <c r="U772" s="279"/>
      <c r="X772" s="279"/>
      <c r="Z772" s="279"/>
      <c r="AA772" s="279"/>
      <c r="AC772" s="279"/>
      <c r="AX772" s="279"/>
      <c r="AY772" s="279"/>
      <c r="AZ772" s="279"/>
      <c r="BA772" s="279"/>
      <c r="BB772" s="279"/>
      <c r="BE772" s="279"/>
      <c r="BF772" s="279"/>
    </row>
    <row r="773" spans="21:58" ht="15.75" customHeight="1" x14ac:dyDescent="0.2">
      <c r="U773" s="279"/>
      <c r="X773" s="279"/>
      <c r="Z773" s="279"/>
      <c r="AA773" s="279"/>
      <c r="AC773" s="279"/>
      <c r="AX773" s="279"/>
      <c r="AY773" s="279"/>
      <c r="AZ773" s="279"/>
      <c r="BA773" s="279"/>
      <c r="BB773" s="279"/>
      <c r="BE773" s="279"/>
      <c r="BF773" s="279"/>
    </row>
    <row r="774" spans="21:58" ht="15.75" customHeight="1" x14ac:dyDescent="0.2">
      <c r="U774" s="279"/>
      <c r="X774" s="279"/>
      <c r="Z774" s="279"/>
      <c r="AA774" s="279"/>
      <c r="AC774" s="279"/>
      <c r="AX774" s="279"/>
      <c r="AY774" s="279"/>
      <c r="AZ774" s="279"/>
      <c r="BA774" s="279"/>
      <c r="BB774" s="279"/>
      <c r="BE774" s="279"/>
      <c r="BF774" s="279"/>
    </row>
    <row r="775" spans="21:58" ht="15.75" customHeight="1" x14ac:dyDescent="0.2">
      <c r="U775" s="279"/>
      <c r="X775" s="279"/>
      <c r="Z775" s="279"/>
      <c r="AA775" s="279"/>
      <c r="AC775" s="279"/>
      <c r="AX775" s="279"/>
      <c r="AY775" s="279"/>
      <c r="AZ775" s="279"/>
      <c r="BA775" s="279"/>
      <c r="BB775" s="279"/>
      <c r="BE775" s="279"/>
      <c r="BF775" s="279"/>
    </row>
    <row r="776" spans="21:58" ht="15.75" customHeight="1" x14ac:dyDescent="0.2">
      <c r="U776" s="279"/>
      <c r="X776" s="279"/>
      <c r="Z776" s="279"/>
      <c r="AA776" s="279"/>
      <c r="AC776" s="279"/>
      <c r="AX776" s="279"/>
      <c r="AY776" s="279"/>
      <c r="AZ776" s="279"/>
      <c r="BA776" s="279"/>
      <c r="BB776" s="279"/>
      <c r="BE776" s="279"/>
      <c r="BF776" s="279"/>
    </row>
    <row r="777" spans="21:58" ht="15.75" customHeight="1" x14ac:dyDescent="0.2">
      <c r="U777" s="279"/>
      <c r="X777" s="279"/>
      <c r="Z777" s="279"/>
      <c r="AA777" s="279"/>
      <c r="AC777" s="279"/>
      <c r="AX777" s="279"/>
      <c r="AY777" s="279"/>
      <c r="AZ777" s="279"/>
      <c r="BA777" s="279"/>
      <c r="BB777" s="279"/>
      <c r="BE777" s="279"/>
      <c r="BF777" s="279"/>
    </row>
    <row r="778" spans="21:58" ht="15.75" customHeight="1" x14ac:dyDescent="0.2">
      <c r="U778" s="279"/>
      <c r="X778" s="279"/>
      <c r="Z778" s="279"/>
      <c r="AA778" s="279"/>
      <c r="AC778" s="279"/>
      <c r="AX778" s="279"/>
      <c r="AY778" s="279"/>
      <c r="AZ778" s="279"/>
      <c r="BA778" s="279"/>
      <c r="BB778" s="279"/>
      <c r="BE778" s="279"/>
      <c r="BF778" s="279"/>
    </row>
    <row r="779" spans="21:58" ht="15.75" customHeight="1" x14ac:dyDescent="0.2">
      <c r="U779" s="279"/>
      <c r="X779" s="279"/>
      <c r="Z779" s="279"/>
      <c r="AA779" s="279"/>
      <c r="AC779" s="279"/>
      <c r="AX779" s="279"/>
      <c r="AY779" s="279"/>
      <c r="AZ779" s="279"/>
      <c r="BA779" s="279"/>
      <c r="BB779" s="279"/>
      <c r="BE779" s="279"/>
      <c r="BF779" s="279"/>
    </row>
    <row r="780" spans="21:58" ht="15.75" customHeight="1" x14ac:dyDescent="0.2">
      <c r="U780" s="279"/>
      <c r="X780" s="279"/>
      <c r="Z780" s="279"/>
      <c r="AA780" s="279"/>
      <c r="AC780" s="279"/>
      <c r="AX780" s="279"/>
      <c r="AY780" s="279"/>
      <c r="AZ780" s="279"/>
      <c r="BA780" s="279"/>
      <c r="BB780" s="279"/>
      <c r="BE780" s="279"/>
      <c r="BF780" s="279"/>
    </row>
    <row r="781" spans="21:58" ht="15.75" customHeight="1" x14ac:dyDescent="0.2">
      <c r="U781" s="279"/>
      <c r="X781" s="279"/>
      <c r="Z781" s="279"/>
      <c r="AA781" s="279"/>
      <c r="AC781" s="279"/>
      <c r="AX781" s="279"/>
      <c r="AY781" s="279"/>
      <c r="AZ781" s="279"/>
      <c r="BA781" s="279"/>
      <c r="BB781" s="279"/>
      <c r="BE781" s="279"/>
      <c r="BF781" s="279"/>
    </row>
    <row r="782" spans="21:58" ht="15.75" customHeight="1" x14ac:dyDescent="0.2">
      <c r="U782" s="279"/>
      <c r="X782" s="279"/>
      <c r="Z782" s="279"/>
      <c r="AA782" s="279"/>
      <c r="AC782" s="279"/>
      <c r="AX782" s="279"/>
      <c r="AY782" s="279"/>
      <c r="AZ782" s="279"/>
      <c r="BA782" s="279"/>
      <c r="BB782" s="279"/>
      <c r="BE782" s="279"/>
      <c r="BF782" s="279"/>
    </row>
    <row r="783" spans="21:58" ht="15.75" customHeight="1" x14ac:dyDescent="0.2">
      <c r="U783" s="279"/>
      <c r="X783" s="279"/>
      <c r="Z783" s="279"/>
      <c r="AA783" s="279"/>
      <c r="AC783" s="279"/>
      <c r="AX783" s="279"/>
      <c r="AY783" s="279"/>
      <c r="AZ783" s="279"/>
      <c r="BA783" s="279"/>
      <c r="BB783" s="279"/>
      <c r="BE783" s="279"/>
      <c r="BF783" s="279"/>
    </row>
    <row r="784" spans="21:58" ht="15.75" customHeight="1" x14ac:dyDescent="0.2">
      <c r="U784" s="279"/>
      <c r="X784" s="279"/>
      <c r="Z784" s="279"/>
      <c r="AA784" s="279"/>
      <c r="AC784" s="279"/>
      <c r="AX784" s="279"/>
      <c r="AY784" s="279"/>
      <c r="AZ784" s="279"/>
      <c r="BA784" s="279"/>
      <c r="BB784" s="279"/>
      <c r="BE784" s="279"/>
      <c r="BF784" s="279"/>
    </row>
    <row r="785" spans="21:58" ht="15.75" customHeight="1" x14ac:dyDescent="0.2">
      <c r="U785" s="279"/>
      <c r="X785" s="279"/>
      <c r="Z785" s="279"/>
      <c r="AA785" s="279"/>
      <c r="AC785" s="279"/>
      <c r="AX785" s="279"/>
      <c r="AY785" s="279"/>
      <c r="AZ785" s="279"/>
      <c r="BA785" s="279"/>
      <c r="BB785" s="279"/>
      <c r="BE785" s="279"/>
      <c r="BF785" s="279"/>
    </row>
    <row r="786" spans="21:58" ht="15.75" customHeight="1" x14ac:dyDescent="0.2">
      <c r="U786" s="279"/>
      <c r="X786" s="279"/>
      <c r="Z786" s="279"/>
      <c r="AA786" s="279"/>
      <c r="AC786" s="279"/>
      <c r="AX786" s="279"/>
      <c r="AY786" s="279"/>
      <c r="AZ786" s="279"/>
      <c r="BA786" s="279"/>
      <c r="BB786" s="279"/>
      <c r="BE786" s="279"/>
      <c r="BF786" s="279"/>
    </row>
    <row r="787" spans="21:58" ht="15.75" customHeight="1" x14ac:dyDescent="0.2">
      <c r="U787" s="279"/>
      <c r="X787" s="279"/>
      <c r="Z787" s="279"/>
      <c r="AA787" s="279"/>
      <c r="AC787" s="279"/>
      <c r="AX787" s="279"/>
      <c r="AY787" s="279"/>
      <c r="AZ787" s="279"/>
      <c r="BA787" s="279"/>
      <c r="BB787" s="279"/>
      <c r="BE787" s="279"/>
      <c r="BF787" s="279"/>
    </row>
    <row r="788" spans="21:58" ht="15.75" customHeight="1" x14ac:dyDescent="0.2">
      <c r="U788" s="279"/>
      <c r="X788" s="279"/>
      <c r="Z788" s="279"/>
      <c r="AA788" s="279"/>
      <c r="AC788" s="279"/>
      <c r="AX788" s="279"/>
      <c r="AY788" s="279"/>
      <c r="AZ788" s="279"/>
      <c r="BA788" s="279"/>
      <c r="BB788" s="279"/>
      <c r="BE788" s="279"/>
      <c r="BF788" s="279"/>
    </row>
    <row r="789" spans="21:58" ht="15.75" customHeight="1" x14ac:dyDescent="0.2">
      <c r="U789" s="279"/>
      <c r="X789" s="279"/>
      <c r="Z789" s="279"/>
      <c r="AA789" s="279"/>
      <c r="AC789" s="279"/>
      <c r="AX789" s="279"/>
      <c r="AY789" s="279"/>
      <c r="AZ789" s="279"/>
      <c r="BA789" s="279"/>
      <c r="BB789" s="279"/>
      <c r="BE789" s="279"/>
      <c r="BF789" s="279"/>
    </row>
    <row r="790" spans="21:58" ht="15.75" customHeight="1" x14ac:dyDescent="0.2">
      <c r="U790" s="279"/>
      <c r="X790" s="279"/>
      <c r="Z790" s="279"/>
      <c r="AA790" s="279"/>
      <c r="AC790" s="279"/>
      <c r="AX790" s="279"/>
      <c r="AY790" s="279"/>
      <c r="AZ790" s="279"/>
      <c r="BA790" s="279"/>
      <c r="BB790" s="279"/>
      <c r="BE790" s="279"/>
      <c r="BF790" s="279"/>
    </row>
    <row r="791" spans="21:58" ht="15.75" customHeight="1" x14ac:dyDescent="0.2">
      <c r="U791" s="279"/>
      <c r="X791" s="279"/>
      <c r="Z791" s="279"/>
      <c r="AA791" s="279"/>
      <c r="AC791" s="279"/>
      <c r="AX791" s="279"/>
      <c r="AY791" s="279"/>
      <c r="AZ791" s="279"/>
      <c r="BA791" s="279"/>
      <c r="BB791" s="279"/>
      <c r="BE791" s="279"/>
      <c r="BF791" s="279"/>
    </row>
    <row r="792" spans="21:58" ht="15.75" customHeight="1" x14ac:dyDescent="0.2">
      <c r="U792" s="279"/>
      <c r="X792" s="279"/>
      <c r="Z792" s="279"/>
      <c r="AA792" s="279"/>
      <c r="AC792" s="279"/>
      <c r="AX792" s="279"/>
      <c r="AY792" s="279"/>
      <c r="AZ792" s="279"/>
      <c r="BA792" s="279"/>
      <c r="BB792" s="279"/>
      <c r="BE792" s="279"/>
      <c r="BF792" s="279"/>
    </row>
    <row r="793" spans="21:58" ht="15.75" customHeight="1" x14ac:dyDescent="0.2">
      <c r="U793" s="279"/>
      <c r="X793" s="279"/>
      <c r="Z793" s="279"/>
      <c r="AA793" s="279"/>
      <c r="AC793" s="279"/>
      <c r="AX793" s="279"/>
      <c r="AY793" s="279"/>
      <c r="AZ793" s="279"/>
      <c r="BA793" s="279"/>
      <c r="BB793" s="279"/>
      <c r="BE793" s="279"/>
      <c r="BF793" s="279"/>
    </row>
    <row r="794" spans="21:58" ht="15.75" customHeight="1" x14ac:dyDescent="0.2">
      <c r="U794" s="279"/>
      <c r="X794" s="279"/>
      <c r="Z794" s="279"/>
      <c r="AA794" s="279"/>
      <c r="AC794" s="279"/>
      <c r="AX794" s="279"/>
      <c r="AY794" s="279"/>
      <c r="AZ794" s="279"/>
      <c r="BA794" s="279"/>
      <c r="BB794" s="279"/>
      <c r="BE794" s="279"/>
      <c r="BF794" s="279"/>
    </row>
    <row r="795" spans="21:58" ht="15.75" customHeight="1" x14ac:dyDescent="0.2">
      <c r="U795" s="279"/>
      <c r="X795" s="279"/>
      <c r="Z795" s="279"/>
      <c r="AA795" s="279"/>
      <c r="AC795" s="279"/>
      <c r="AX795" s="279"/>
      <c r="AY795" s="279"/>
      <c r="AZ795" s="279"/>
      <c r="BA795" s="279"/>
      <c r="BB795" s="279"/>
      <c r="BE795" s="279"/>
      <c r="BF795" s="279"/>
    </row>
    <row r="796" spans="21:58" ht="15.75" customHeight="1" x14ac:dyDescent="0.2">
      <c r="U796" s="279"/>
      <c r="X796" s="279"/>
      <c r="Z796" s="279"/>
      <c r="AA796" s="279"/>
      <c r="AC796" s="279"/>
      <c r="AX796" s="279"/>
      <c r="AY796" s="279"/>
      <c r="AZ796" s="279"/>
      <c r="BA796" s="279"/>
      <c r="BB796" s="279"/>
      <c r="BE796" s="279"/>
      <c r="BF796" s="279"/>
    </row>
    <row r="797" spans="21:58" ht="15.75" customHeight="1" x14ac:dyDescent="0.2">
      <c r="U797" s="279"/>
      <c r="X797" s="279"/>
      <c r="Z797" s="279"/>
      <c r="AA797" s="279"/>
      <c r="AC797" s="279"/>
      <c r="AX797" s="279"/>
      <c r="AY797" s="279"/>
      <c r="AZ797" s="279"/>
      <c r="BA797" s="279"/>
      <c r="BB797" s="279"/>
      <c r="BE797" s="279"/>
      <c r="BF797" s="279"/>
    </row>
    <row r="798" spans="21:58" ht="15.75" customHeight="1" x14ac:dyDescent="0.2">
      <c r="U798" s="279"/>
      <c r="X798" s="279"/>
      <c r="Z798" s="279"/>
      <c r="AA798" s="279"/>
      <c r="AC798" s="279"/>
      <c r="AX798" s="279"/>
      <c r="AY798" s="279"/>
      <c r="AZ798" s="279"/>
      <c r="BA798" s="279"/>
      <c r="BB798" s="279"/>
      <c r="BE798" s="279"/>
      <c r="BF798" s="279"/>
    </row>
    <row r="799" spans="21:58" ht="15.75" customHeight="1" x14ac:dyDescent="0.2">
      <c r="U799" s="279"/>
      <c r="X799" s="279"/>
      <c r="Z799" s="279"/>
      <c r="AA799" s="279"/>
      <c r="AC799" s="279"/>
      <c r="AX799" s="279"/>
      <c r="AY799" s="279"/>
      <c r="AZ799" s="279"/>
      <c r="BA799" s="279"/>
      <c r="BB799" s="279"/>
      <c r="BE799" s="279"/>
      <c r="BF799" s="279"/>
    </row>
    <row r="800" spans="21:58" ht="15.75" customHeight="1" x14ac:dyDescent="0.2">
      <c r="U800" s="279"/>
      <c r="X800" s="279"/>
      <c r="Z800" s="279"/>
      <c r="AA800" s="279"/>
      <c r="AC800" s="279"/>
      <c r="AX800" s="279"/>
      <c r="AY800" s="279"/>
      <c r="AZ800" s="279"/>
      <c r="BA800" s="279"/>
      <c r="BB800" s="279"/>
      <c r="BE800" s="279"/>
      <c r="BF800" s="279"/>
    </row>
    <row r="801" spans="21:58" ht="15.75" customHeight="1" x14ac:dyDescent="0.2">
      <c r="U801" s="279"/>
      <c r="X801" s="279"/>
      <c r="Z801" s="279"/>
      <c r="AA801" s="279"/>
      <c r="AC801" s="279"/>
      <c r="AX801" s="279"/>
      <c r="AY801" s="279"/>
      <c r="AZ801" s="279"/>
      <c r="BA801" s="279"/>
      <c r="BB801" s="279"/>
      <c r="BE801" s="279"/>
      <c r="BF801" s="279"/>
    </row>
    <row r="802" spans="21:58" ht="15.75" customHeight="1" x14ac:dyDescent="0.2">
      <c r="U802" s="279"/>
      <c r="X802" s="279"/>
      <c r="Z802" s="279"/>
      <c r="AA802" s="279"/>
      <c r="AC802" s="279"/>
      <c r="AX802" s="279"/>
      <c r="AY802" s="279"/>
      <c r="AZ802" s="279"/>
      <c r="BA802" s="279"/>
      <c r="BB802" s="279"/>
      <c r="BE802" s="279"/>
      <c r="BF802" s="279"/>
    </row>
    <row r="803" spans="21:58" ht="15.75" customHeight="1" x14ac:dyDescent="0.2">
      <c r="U803" s="279"/>
      <c r="X803" s="279"/>
      <c r="Z803" s="279"/>
      <c r="AA803" s="279"/>
      <c r="AC803" s="279"/>
      <c r="AX803" s="279"/>
      <c r="AY803" s="279"/>
      <c r="AZ803" s="279"/>
      <c r="BA803" s="279"/>
      <c r="BB803" s="279"/>
      <c r="BE803" s="279"/>
      <c r="BF803" s="279"/>
    </row>
    <row r="804" spans="21:58" ht="15.75" customHeight="1" x14ac:dyDescent="0.2">
      <c r="U804" s="279"/>
      <c r="X804" s="279"/>
      <c r="Z804" s="279"/>
      <c r="AA804" s="279"/>
      <c r="AC804" s="279"/>
      <c r="AX804" s="279"/>
      <c r="AY804" s="279"/>
      <c r="AZ804" s="279"/>
      <c r="BA804" s="279"/>
      <c r="BB804" s="279"/>
      <c r="BE804" s="279"/>
      <c r="BF804" s="279"/>
    </row>
    <row r="805" spans="21:58" ht="15.75" customHeight="1" x14ac:dyDescent="0.2">
      <c r="U805" s="279"/>
      <c r="X805" s="279"/>
      <c r="Z805" s="279"/>
      <c r="AA805" s="279"/>
      <c r="AC805" s="279"/>
      <c r="AX805" s="279"/>
      <c r="AY805" s="279"/>
      <c r="AZ805" s="279"/>
      <c r="BA805" s="279"/>
      <c r="BB805" s="279"/>
      <c r="BE805" s="279"/>
      <c r="BF805" s="279"/>
    </row>
    <row r="806" spans="21:58" ht="15.75" customHeight="1" x14ac:dyDescent="0.2">
      <c r="U806" s="279"/>
      <c r="X806" s="279"/>
      <c r="Z806" s="279"/>
      <c r="AA806" s="279"/>
      <c r="AC806" s="279"/>
      <c r="AX806" s="279"/>
      <c r="AY806" s="279"/>
      <c r="AZ806" s="279"/>
      <c r="BA806" s="279"/>
      <c r="BB806" s="279"/>
      <c r="BE806" s="279"/>
      <c r="BF806" s="279"/>
    </row>
    <row r="807" spans="21:58" ht="15.75" customHeight="1" x14ac:dyDescent="0.2">
      <c r="U807" s="279"/>
      <c r="X807" s="279"/>
      <c r="Z807" s="279"/>
      <c r="AA807" s="279"/>
      <c r="AC807" s="279"/>
      <c r="AX807" s="279"/>
      <c r="AY807" s="279"/>
      <c r="AZ807" s="279"/>
      <c r="BA807" s="279"/>
      <c r="BB807" s="279"/>
      <c r="BE807" s="279"/>
      <c r="BF807" s="279"/>
    </row>
    <row r="808" spans="21:58" ht="15.75" customHeight="1" x14ac:dyDescent="0.2">
      <c r="U808" s="279"/>
      <c r="X808" s="279"/>
      <c r="Z808" s="279"/>
      <c r="AA808" s="279"/>
      <c r="AC808" s="279"/>
      <c r="AX808" s="279"/>
      <c r="AY808" s="279"/>
      <c r="AZ808" s="279"/>
      <c r="BA808" s="279"/>
      <c r="BB808" s="279"/>
      <c r="BE808" s="279"/>
      <c r="BF808" s="279"/>
    </row>
    <row r="809" spans="21:58" ht="15.75" customHeight="1" x14ac:dyDescent="0.2">
      <c r="U809" s="279"/>
      <c r="X809" s="279"/>
      <c r="Z809" s="279"/>
      <c r="AA809" s="279"/>
      <c r="AC809" s="279"/>
      <c r="AX809" s="279"/>
      <c r="AY809" s="279"/>
      <c r="AZ809" s="279"/>
      <c r="BA809" s="279"/>
      <c r="BB809" s="279"/>
      <c r="BE809" s="279"/>
      <c r="BF809" s="279"/>
    </row>
    <row r="810" spans="21:58" ht="15.75" customHeight="1" x14ac:dyDescent="0.2">
      <c r="U810" s="279"/>
      <c r="X810" s="279"/>
      <c r="Z810" s="279"/>
      <c r="AA810" s="279"/>
      <c r="AC810" s="279"/>
      <c r="AX810" s="279"/>
      <c r="AY810" s="279"/>
      <c r="AZ810" s="279"/>
      <c r="BA810" s="279"/>
      <c r="BB810" s="279"/>
      <c r="BE810" s="279"/>
      <c r="BF810" s="279"/>
    </row>
    <row r="811" spans="21:58" ht="15.75" customHeight="1" x14ac:dyDescent="0.2">
      <c r="U811" s="279"/>
      <c r="X811" s="279"/>
      <c r="Z811" s="279"/>
      <c r="AA811" s="279"/>
      <c r="AC811" s="279"/>
      <c r="AX811" s="279"/>
      <c r="AY811" s="279"/>
      <c r="AZ811" s="279"/>
      <c r="BA811" s="279"/>
      <c r="BB811" s="279"/>
      <c r="BE811" s="279"/>
      <c r="BF811" s="279"/>
    </row>
    <row r="812" spans="21:58" ht="15.75" customHeight="1" x14ac:dyDescent="0.2">
      <c r="U812" s="279"/>
      <c r="X812" s="279"/>
      <c r="Z812" s="279"/>
      <c r="AA812" s="279"/>
      <c r="AC812" s="279"/>
      <c r="AX812" s="279"/>
      <c r="AY812" s="279"/>
      <c r="AZ812" s="279"/>
      <c r="BA812" s="279"/>
      <c r="BB812" s="279"/>
      <c r="BE812" s="279"/>
      <c r="BF812" s="279"/>
    </row>
    <row r="813" spans="21:58" ht="15.75" customHeight="1" x14ac:dyDescent="0.2">
      <c r="U813" s="279"/>
      <c r="X813" s="279"/>
      <c r="Z813" s="279"/>
      <c r="AA813" s="279"/>
      <c r="AC813" s="279"/>
      <c r="AX813" s="279"/>
      <c r="AY813" s="279"/>
      <c r="AZ813" s="279"/>
      <c r="BA813" s="279"/>
      <c r="BB813" s="279"/>
      <c r="BE813" s="279"/>
      <c r="BF813" s="279"/>
    </row>
    <row r="814" spans="21:58" ht="15.75" customHeight="1" x14ac:dyDescent="0.2">
      <c r="U814" s="279"/>
      <c r="X814" s="279"/>
      <c r="Z814" s="279"/>
      <c r="AA814" s="279"/>
      <c r="AC814" s="279"/>
      <c r="AX814" s="279"/>
      <c r="AY814" s="279"/>
      <c r="AZ814" s="279"/>
      <c r="BA814" s="279"/>
      <c r="BB814" s="279"/>
      <c r="BE814" s="279"/>
      <c r="BF814" s="279"/>
    </row>
    <row r="815" spans="21:58" ht="15.75" customHeight="1" x14ac:dyDescent="0.2">
      <c r="U815" s="279"/>
      <c r="X815" s="279"/>
      <c r="Z815" s="279"/>
      <c r="AA815" s="279"/>
      <c r="AC815" s="279"/>
      <c r="AX815" s="279"/>
      <c r="AY815" s="279"/>
      <c r="AZ815" s="279"/>
      <c r="BA815" s="279"/>
      <c r="BB815" s="279"/>
      <c r="BE815" s="279"/>
      <c r="BF815" s="279"/>
    </row>
    <row r="816" spans="21:58" ht="15.75" customHeight="1" x14ac:dyDescent="0.2">
      <c r="U816" s="279"/>
      <c r="X816" s="279"/>
      <c r="Z816" s="279"/>
      <c r="AA816" s="279"/>
      <c r="AC816" s="279"/>
      <c r="AX816" s="279"/>
      <c r="AY816" s="279"/>
      <c r="AZ816" s="279"/>
      <c r="BA816" s="279"/>
      <c r="BB816" s="279"/>
      <c r="BE816" s="279"/>
      <c r="BF816" s="279"/>
    </row>
    <row r="817" spans="21:58" ht="15.75" customHeight="1" x14ac:dyDescent="0.2">
      <c r="U817" s="279"/>
      <c r="X817" s="279"/>
      <c r="Z817" s="279"/>
      <c r="AA817" s="279"/>
      <c r="AC817" s="279"/>
      <c r="AX817" s="279"/>
      <c r="AY817" s="279"/>
      <c r="AZ817" s="279"/>
      <c r="BA817" s="279"/>
      <c r="BB817" s="279"/>
      <c r="BE817" s="279"/>
      <c r="BF817" s="279"/>
    </row>
    <row r="818" spans="21:58" ht="15.75" customHeight="1" x14ac:dyDescent="0.2">
      <c r="U818" s="279"/>
      <c r="X818" s="279"/>
      <c r="Z818" s="279"/>
      <c r="AA818" s="279"/>
      <c r="AC818" s="279"/>
      <c r="AX818" s="279"/>
      <c r="AY818" s="279"/>
      <c r="AZ818" s="279"/>
      <c r="BA818" s="279"/>
      <c r="BB818" s="279"/>
      <c r="BE818" s="279"/>
      <c r="BF818" s="279"/>
    </row>
    <row r="819" spans="21:58" ht="15.75" customHeight="1" x14ac:dyDescent="0.2">
      <c r="U819" s="279"/>
      <c r="X819" s="279"/>
      <c r="Z819" s="279"/>
      <c r="AA819" s="279"/>
      <c r="AC819" s="279"/>
      <c r="AX819" s="279"/>
      <c r="AY819" s="279"/>
      <c r="AZ819" s="279"/>
      <c r="BA819" s="279"/>
      <c r="BB819" s="279"/>
      <c r="BE819" s="279"/>
      <c r="BF819" s="279"/>
    </row>
    <row r="820" spans="21:58" ht="15.75" customHeight="1" x14ac:dyDescent="0.2">
      <c r="U820" s="279"/>
      <c r="X820" s="279"/>
      <c r="Z820" s="279"/>
      <c r="AA820" s="279"/>
      <c r="AC820" s="279"/>
      <c r="AX820" s="279"/>
      <c r="AY820" s="279"/>
      <c r="AZ820" s="279"/>
      <c r="BA820" s="279"/>
      <c r="BB820" s="279"/>
      <c r="BE820" s="279"/>
      <c r="BF820" s="279"/>
    </row>
    <row r="821" spans="21:58" ht="15.75" customHeight="1" x14ac:dyDescent="0.2">
      <c r="U821" s="279"/>
      <c r="X821" s="279"/>
      <c r="Z821" s="279"/>
      <c r="AA821" s="279"/>
      <c r="AC821" s="279"/>
      <c r="AX821" s="279"/>
      <c r="AY821" s="279"/>
      <c r="AZ821" s="279"/>
      <c r="BA821" s="279"/>
      <c r="BB821" s="279"/>
      <c r="BE821" s="279"/>
      <c r="BF821" s="279"/>
    </row>
    <row r="822" spans="21:58" ht="15.75" customHeight="1" x14ac:dyDescent="0.2">
      <c r="U822" s="279"/>
      <c r="X822" s="279"/>
      <c r="Z822" s="279"/>
      <c r="AA822" s="279"/>
      <c r="AC822" s="279"/>
      <c r="AX822" s="279"/>
      <c r="AY822" s="279"/>
      <c r="AZ822" s="279"/>
      <c r="BA822" s="279"/>
      <c r="BB822" s="279"/>
      <c r="BE822" s="279"/>
      <c r="BF822" s="279"/>
    </row>
    <row r="823" spans="21:58" ht="15.75" customHeight="1" x14ac:dyDescent="0.2">
      <c r="U823" s="279"/>
      <c r="X823" s="279"/>
      <c r="Z823" s="279"/>
      <c r="AA823" s="279"/>
      <c r="AC823" s="279"/>
      <c r="AX823" s="279"/>
      <c r="AY823" s="279"/>
      <c r="AZ823" s="279"/>
      <c r="BA823" s="279"/>
      <c r="BB823" s="279"/>
      <c r="BE823" s="279"/>
      <c r="BF823" s="279"/>
    </row>
    <row r="824" spans="21:58" ht="15.75" customHeight="1" x14ac:dyDescent="0.2">
      <c r="U824" s="279"/>
      <c r="X824" s="279"/>
      <c r="Z824" s="279"/>
      <c r="AA824" s="279"/>
      <c r="AC824" s="279"/>
      <c r="AX824" s="279"/>
      <c r="AY824" s="279"/>
      <c r="AZ824" s="279"/>
      <c r="BA824" s="279"/>
      <c r="BB824" s="279"/>
      <c r="BE824" s="279"/>
      <c r="BF824" s="279"/>
    </row>
    <row r="825" spans="21:58" ht="15.75" customHeight="1" x14ac:dyDescent="0.2">
      <c r="U825" s="279"/>
      <c r="X825" s="279"/>
      <c r="Z825" s="279"/>
      <c r="AA825" s="279"/>
      <c r="AC825" s="279"/>
      <c r="AX825" s="279"/>
      <c r="AY825" s="279"/>
      <c r="AZ825" s="279"/>
      <c r="BA825" s="279"/>
      <c r="BB825" s="279"/>
      <c r="BE825" s="279"/>
      <c r="BF825" s="279"/>
    </row>
    <row r="826" spans="21:58" ht="15.75" customHeight="1" x14ac:dyDescent="0.2">
      <c r="U826" s="279"/>
      <c r="X826" s="279"/>
      <c r="Z826" s="279"/>
      <c r="AA826" s="279"/>
      <c r="AC826" s="279"/>
      <c r="AX826" s="279"/>
      <c r="AY826" s="279"/>
      <c r="AZ826" s="279"/>
      <c r="BA826" s="279"/>
      <c r="BB826" s="279"/>
      <c r="BE826" s="279"/>
      <c r="BF826" s="279"/>
    </row>
    <row r="827" spans="21:58" ht="15.75" customHeight="1" x14ac:dyDescent="0.2">
      <c r="U827" s="279"/>
      <c r="X827" s="279"/>
      <c r="Z827" s="279"/>
      <c r="AA827" s="279"/>
      <c r="AC827" s="279"/>
      <c r="AX827" s="279"/>
      <c r="AY827" s="279"/>
      <c r="AZ827" s="279"/>
      <c r="BA827" s="279"/>
      <c r="BB827" s="279"/>
      <c r="BE827" s="279"/>
      <c r="BF827" s="279"/>
    </row>
    <row r="828" spans="21:58" ht="15.75" customHeight="1" x14ac:dyDescent="0.2">
      <c r="U828" s="279"/>
      <c r="X828" s="279"/>
      <c r="Z828" s="279"/>
      <c r="AA828" s="279"/>
      <c r="AC828" s="279"/>
      <c r="AX828" s="279"/>
      <c r="AY828" s="279"/>
      <c r="AZ828" s="279"/>
      <c r="BA828" s="279"/>
      <c r="BB828" s="279"/>
      <c r="BE828" s="279"/>
      <c r="BF828" s="279"/>
    </row>
    <row r="829" spans="21:58" ht="15.75" customHeight="1" x14ac:dyDescent="0.2">
      <c r="U829" s="279"/>
      <c r="X829" s="279"/>
      <c r="Z829" s="279"/>
      <c r="AA829" s="279"/>
      <c r="AC829" s="279"/>
      <c r="AX829" s="279"/>
      <c r="AY829" s="279"/>
      <c r="AZ829" s="279"/>
      <c r="BA829" s="279"/>
      <c r="BB829" s="279"/>
      <c r="BE829" s="279"/>
      <c r="BF829" s="279"/>
    </row>
    <row r="830" spans="21:58" ht="15.75" customHeight="1" x14ac:dyDescent="0.2">
      <c r="U830" s="279"/>
      <c r="X830" s="279"/>
      <c r="Z830" s="279"/>
      <c r="AA830" s="279"/>
      <c r="AC830" s="279"/>
      <c r="AX830" s="279"/>
      <c r="AY830" s="279"/>
      <c r="AZ830" s="279"/>
      <c r="BA830" s="279"/>
      <c r="BB830" s="279"/>
      <c r="BE830" s="279"/>
      <c r="BF830" s="279"/>
    </row>
    <row r="831" spans="21:58" ht="15.75" customHeight="1" x14ac:dyDescent="0.2">
      <c r="U831" s="279"/>
      <c r="X831" s="279"/>
      <c r="Z831" s="279"/>
      <c r="AA831" s="279"/>
      <c r="AC831" s="279"/>
      <c r="AX831" s="279"/>
      <c r="AY831" s="279"/>
      <c r="AZ831" s="279"/>
      <c r="BA831" s="279"/>
      <c r="BB831" s="279"/>
      <c r="BE831" s="279"/>
      <c r="BF831" s="279"/>
    </row>
    <row r="832" spans="21:58" ht="15.75" customHeight="1" x14ac:dyDescent="0.2">
      <c r="U832" s="279"/>
      <c r="X832" s="279"/>
      <c r="Z832" s="279"/>
      <c r="AA832" s="279"/>
      <c r="AC832" s="279"/>
      <c r="AX832" s="279"/>
      <c r="AY832" s="279"/>
      <c r="AZ832" s="279"/>
      <c r="BA832" s="279"/>
      <c r="BB832" s="279"/>
      <c r="BE832" s="279"/>
      <c r="BF832" s="279"/>
    </row>
    <row r="833" spans="21:58" ht="15.75" customHeight="1" x14ac:dyDescent="0.2">
      <c r="U833" s="279"/>
      <c r="X833" s="279"/>
      <c r="Z833" s="279"/>
      <c r="AA833" s="279"/>
      <c r="AC833" s="279"/>
      <c r="AX833" s="279"/>
      <c r="AY833" s="279"/>
      <c r="AZ833" s="279"/>
      <c r="BA833" s="279"/>
      <c r="BB833" s="279"/>
      <c r="BE833" s="279"/>
      <c r="BF833" s="279"/>
    </row>
    <row r="834" spans="21:58" ht="15.75" customHeight="1" x14ac:dyDescent="0.2">
      <c r="U834" s="279"/>
      <c r="X834" s="279"/>
      <c r="Z834" s="279"/>
      <c r="AA834" s="279"/>
      <c r="AC834" s="279"/>
      <c r="AX834" s="279"/>
      <c r="AY834" s="279"/>
      <c r="AZ834" s="279"/>
      <c r="BA834" s="279"/>
      <c r="BB834" s="279"/>
      <c r="BE834" s="279"/>
      <c r="BF834" s="279"/>
    </row>
    <row r="835" spans="21:58" ht="15.75" customHeight="1" x14ac:dyDescent="0.2">
      <c r="U835" s="279"/>
      <c r="X835" s="279"/>
      <c r="Z835" s="279"/>
      <c r="AA835" s="279"/>
      <c r="AC835" s="279"/>
      <c r="AX835" s="279"/>
      <c r="AY835" s="279"/>
      <c r="AZ835" s="279"/>
      <c r="BA835" s="279"/>
      <c r="BB835" s="279"/>
      <c r="BE835" s="279"/>
      <c r="BF835" s="279"/>
    </row>
    <row r="836" spans="21:58" ht="15.75" customHeight="1" x14ac:dyDescent="0.2">
      <c r="U836" s="279"/>
      <c r="X836" s="279"/>
      <c r="Z836" s="279"/>
      <c r="AA836" s="279"/>
      <c r="AC836" s="279"/>
      <c r="AX836" s="279"/>
      <c r="AY836" s="279"/>
      <c r="AZ836" s="279"/>
      <c r="BA836" s="279"/>
      <c r="BB836" s="279"/>
      <c r="BE836" s="279"/>
      <c r="BF836" s="279"/>
    </row>
    <row r="837" spans="21:58" ht="15.75" customHeight="1" x14ac:dyDescent="0.2">
      <c r="U837" s="279"/>
      <c r="X837" s="279"/>
      <c r="Z837" s="279"/>
      <c r="AA837" s="279"/>
      <c r="AC837" s="279"/>
      <c r="AX837" s="279"/>
      <c r="AY837" s="279"/>
      <c r="AZ837" s="279"/>
      <c r="BA837" s="279"/>
      <c r="BB837" s="279"/>
      <c r="BE837" s="279"/>
      <c r="BF837" s="279"/>
    </row>
    <row r="838" spans="21:58" ht="15.75" customHeight="1" x14ac:dyDescent="0.2">
      <c r="U838" s="279"/>
      <c r="X838" s="279"/>
      <c r="Z838" s="279"/>
      <c r="AA838" s="279"/>
      <c r="AC838" s="279"/>
      <c r="AX838" s="279"/>
      <c r="AY838" s="279"/>
      <c r="AZ838" s="279"/>
      <c r="BA838" s="279"/>
      <c r="BB838" s="279"/>
      <c r="BE838" s="279"/>
      <c r="BF838" s="279"/>
    </row>
    <row r="839" spans="21:58" ht="15.75" customHeight="1" x14ac:dyDescent="0.2">
      <c r="U839" s="279"/>
      <c r="X839" s="279"/>
      <c r="Z839" s="279"/>
      <c r="AA839" s="279"/>
      <c r="AC839" s="279"/>
      <c r="AX839" s="279"/>
      <c r="AY839" s="279"/>
      <c r="AZ839" s="279"/>
      <c r="BA839" s="279"/>
      <c r="BB839" s="279"/>
      <c r="BE839" s="279"/>
      <c r="BF839" s="279"/>
    </row>
    <row r="840" spans="21:58" ht="15.75" customHeight="1" x14ac:dyDescent="0.2">
      <c r="U840" s="279"/>
      <c r="X840" s="279"/>
      <c r="Z840" s="279"/>
      <c r="AA840" s="279"/>
      <c r="AC840" s="279"/>
      <c r="AX840" s="279"/>
      <c r="AY840" s="279"/>
      <c r="AZ840" s="279"/>
      <c r="BA840" s="279"/>
      <c r="BB840" s="279"/>
      <c r="BE840" s="279"/>
      <c r="BF840" s="279"/>
    </row>
    <row r="841" spans="21:58" ht="15.75" customHeight="1" x14ac:dyDescent="0.2">
      <c r="U841" s="279"/>
      <c r="X841" s="279"/>
      <c r="Z841" s="279"/>
      <c r="AA841" s="279"/>
      <c r="AC841" s="279"/>
      <c r="AX841" s="279"/>
      <c r="AY841" s="279"/>
      <c r="AZ841" s="279"/>
      <c r="BA841" s="279"/>
      <c r="BB841" s="279"/>
      <c r="BE841" s="279"/>
      <c r="BF841" s="279"/>
    </row>
    <row r="842" spans="21:58" ht="15.75" customHeight="1" x14ac:dyDescent="0.2">
      <c r="U842" s="279"/>
      <c r="X842" s="279"/>
      <c r="Z842" s="279"/>
      <c r="AA842" s="279"/>
      <c r="AC842" s="279"/>
      <c r="AX842" s="279"/>
      <c r="AY842" s="279"/>
      <c r="AZ842" s="279"/>
      <c r="BA842" s="279"/>
      <c r="BB842" s="279"/>
      <c r="BE842" s="279"/>
      <c r="BF842" s="279"/>
    </row>
    <row r="843" spans="21:58" ht="15.75" customHeight="1" x14ac:dyDescent="0.2">
      <c r="U843" s="279"/>
      <c r="X843" s="279"/>
      <c r="Z843" s="279"/>
      <c r="AA843" s="279"/>
      <c r="AC843" s="279"/>
      <c r="AX843" s="279"/>
      <c r="AY843" s="279"/>
      <c r="AZ843" s="279"/>
      <c r="BA843" s="279"/>
      <c r="BB843" s="279"/>
      <c r="BE843" s="279"/>
      <c r="BF843" s="279"/>
    </row>
    <row r="844" spans="21:58" ht="15.75" customHeight="1" x14ac:dyDescent="0.2">
      <c r="U844" s="279"/>
      <c r="X844" s="279"/>
      <c r="Z844" s="279"/>
      <c r="AA844" s="279"/>
      <c r="AC844" s="279"/>
      <c r="AX844" s="279"/>
      <c r="AY844" s="279"/>
      <c r="AZ844" s="279"/>
      <c r="BA844" s="279"/>
      <c r="BB844" s="279"/>
      <c r="BE844" s="279"/>
      <c r="BF844" s="279"/>
    </row>
    <row r="845" spans="21:58" ht="15.75" customHeight="1" x14ac:dyDescent="0.2">
      <c r="U845" s="279"/>
      <c r="X845" s="279"/>
      <c r="Z845" s="279"/>
      <c r="AA845" s="279"/>
      <c r="AC845" s="279"/>
      <c r="AX845" s="279"/>
      <c r="AY845" s="279"/>
      <c r="AZ845" s="279"/>
      <c r="BA845" s="279"/>
      <c r="BB845" s="279"/>
      <c r="BE845" s="279"/>
      <c r="BF845" s="279"/>
    </row>
    <row r="846" spans="21:58" ht="15.75" customHeight="1" x14ac:dyDescent="0.2">
      <c r="U846" s="279"/>
      <c r="X846" s="279"/>
      <c r="Z846" s="279"/>
      <c r="AA846" s="279"/>
      <c r="AC846" s="279"/>
      <c r="AX846" s="279"/>
      <c r="AY846" s="279"/>
      <c r="AZ846" s="279"/>
      <c r="BA846" s="279"/>
      <c r="BB846" s="279"/>
      <c r="BE846" s="279"/>
      <c r="BF846" s="279"/>
    </row>
    <row r="847" spans="21:58" ht="15.75" customHeight="1" x14ac:dyDescent="0.2">
      <c r="U847" s="279"/>
      <c r="X847" s="279"/>
      <c r="Z847" s="279"/>
      <c r="AA847" s="279"/>
      <c r="AC847" s="279"/>
      <c r="AX847" s="279"/>
      <c r="AY847" s="279"/>
      <c r="AZ847" s="279"/>
      <c r="BA847" s="279"/>
      <c r="BB847" s="279"/>
      <c r="BE847" s="279"/>
      <c r="BF847" s="279"/>
    </row>
    <row r="848" spans="21:58" ht="15.75" customHeight="1" x14ac:dyDescent="0.2">
      <c r="U848" s="279"/>
      <c r="X848" s="279"/>
      <c r="Z848" s="279"/>
      <c r="AA848" s="279"/>
      <c r="AC848" s="279"/>
      <c r="AX848" s="279"/>
      <c r="AY848" s="279"/>
      <c r="AZ848" s="279"/>
      <c r="BA848" s="279"/>
      <c r="BB848" s="279"/>
      <c r="BE848" s="279"/>
      <c r="BF848" s="279"/>
    </row>
    <row r="849" spans="21:58" ht="15.75" customHeight="1" x14ac:dyDescent="0.2">
      <c r="U849" s="279"/>
      <c r="X849" s="279"/>
      <c r="Z849" s="279"/>
      <c r="AA849" s="279"/>
      <c r="AC849" s="279"/>
      <c r="AX849" s="279"/>
      <c r="AY849" s="279"/>
      <c r="AZ849" s="279"/>
      <c r="BA849" s="279"/>
      <c r="BB849" s="279"/>
      <c r="BE849" s="279"/>
      <c r="BF849" s="279"/>
    </row>
    <row r="850" spans="21:58" ht="15.75" customHeight="1" x14ac:dyDescent="0.2">
      <c r="U850" s="279"/>
      <c r="X850" s="279"/>
      <c r="Z850" s="279"/>
      <c r="AA850" s="279"/>
      <c r="AC850" s="279"/>
      <c r="AX850" s="279"/>
      <c r="AY850" s="279"/>
      <c r="AZ850" s="279"/>
      <c r="BA850" s="279"/>
      <c r="BB850" s="279"/>
      <c r="BE850" s="279"/>
      <c r="BF850" s="279"/>
    </row>
    <row r="851" spans="21:58" ht="15.75" customHeight="1" x14ac:dyDescent="0.2">
      <c r="U851" s="279"/>
      <c r="X851" s="279"/>
      <c r="Z851" s="279"/>
      <c r="AA851" s="279"/>
      <c r="AC851" s="279"/>
      <c r="AX851" s="279"/>
      <c r="AY851" s="279"/>
      <c r="AZ851" s="279"/>
      <c r="BA851" s="279"/>
      <c r="BB851" s="279"/>
      <c r="BE851" s="279"/>
      <c r="BF851" s="279"/>
    </row>
    <row r="852" spans="21:58" ht="15.75" customHeight="1" x14ac:dyDescent="0.2">
      <c r="U852" s="279"/>
      <c r="X852" s="279"/>
      <c r="Z852" s="279"/>
      <c r="AA852" s="279"/>
      <c r="AC852" s="279"/>
      <c r="AX852" s="279"/>
      <c r="AY852" s="279"/>
      <c r="AZ852" s="279"/>
      <c r="BA852" s="279"/>
      <c r="BB852" s="279"/>
      <c r="BE852" s="279"/>
      <c r="BF852" s="279"/>
    </row>
    <row r="853" spans="21:58" ht="15.75" customHeight="1" x14ac:dyDescent="0.2">
      <c r="U853" s="279"/>
      <c r="X853" s="279"/>
      <c r="Z853" s="279"/>
      <c r="AA853" s="279"/>
      <c r="AC853" s="279"/>
      <c r="AX853" s="279"/>
      <c r="AY853" s="279"/>
      <c r="AZ853" s="279"/>
      <c r="BA853" s="279"/>
      <c r="BB853" s="279"/>
      <c r="BE853" s="279"/>
      <c r="BF853" s="279"/>
    </row>
    <row r="854" spans="21:58" ht="15.75" customHeight="1" x14ac:dyDescent="0.2">
      <c r="U854" s="279"/>
      <c r="X854" s="279"/>
      <c r="Z854" s="279"/>
      <c r="AA854" s="279"/>
      <c r="AC854" s="279"/>
      <c r="AX854" s="279"/>
      <c r="AY854" s="279"/>
      <c r="AZ854" s="279"/>
      <c r="BA854" s="279"/>
      <c r="BB854" s="279"/>
      <c r="BE854" s="279"/>
      <c r="BF854" s="279"/>
    </row>
    <row r="855" spans="21:58" ht="15.75" customHeight="1" x14ac:dyDescent="0.2">
      <c r="U855" s="279"/>
      <c r="X855" s="279"/>
      <c r="Z855" s="279"/>
      <c r="AA855" s="279"/>
      <c r="AC855" s="279"/>
      <c r="AX855" s="279"/>
      <c r="AY855" s="279"/>
      <c r="AZ855" s="279"/>
      <c r="BA855" s="279"/>
      <c r="BB855" s="279"/>
      <c r="BE855" s="279"/>
      <c r="BF855" s="279"/>
    </row>
    <row r="856" spans="21:58" ht="15.75" customHeight="1" x14ac:dyDescent="0.2">
      <c r="U856" s="279"/>
      <c r="X856" s="279"/>
      <c r="Z856" s="279"/>
      <c r="AA856" s="279"/>
      <c r="AC856" s="279"/>
      <c r="AX856" s="279"/>
      <c r="AY856" s="279"/>
      <c r="AZ856" s="279"/>
      <c r="BA856" s="279"/>
      <c r="BB856" s="279"/>
      <c r="BE856" s="279"/>
      <c r="BF856" s="279"/>
    </row>
    <row r="857" spans="21:58" ht="15.75" customHeight="1" x14ac:dyDescent="0.2">
      <c r="U857" s="279"/>
      <c r="X857" s="279"/>
      <c r="Z857" s="279"/>
      <c r="AA857" s="279"/>
      <c r="AC857" s="279"/>
      <c r="AX857" s="279"/>
      <c r="AY857" s="279"/>
      <c r="AZ857" s="279"/>
      <c r="BA857" s="279"/>
      <c r="BB857" s="279"/>
      <c r="BE857" s="279"/>
      <c r="BF857" s="279"/>
    </row>
    <row r="858" spans="21:58" ht="15.75" customHeight="1" x14ac:dyDescent="0.2">
      <c r="U858" s="279"/>
      <c r="X858" s="279"/>
      <c r="Z858" s="279"/>
      <c r="AA858" s="279"/>
      <c r="AC858" s="279"/>
      <c r="AX858" s="279"/>
      <c r="AY858" s="279"/>
      <c r="AZ858" s="279"/>
      <c r="BA858" s="279"/>
      <c r="BB858" s="279"/>
      <c r="BE858" s="279"/>
      <c r="BF858" s="279"/>
    </row>
    <row r="859" spans="21:58" ht="15.75" customHeight="1" x14ac:dyDescent="0.2">
      <c r="U859" s="279"/>
      <c r="X859" s="279"/>
      <c r="Z859" s="279"/>
      <c r="AA859" s="279"/>
      <c r="AC859" s="279"/>
      <c r="AX859" s="279"/>
      <c r="AY859" s="279"/>
      <c r="AZ859" s="279"/>
      <c r="BA859" s="279"/>
      <c r="BB859" s="279"/>
      <c r="BE859" s="279"/>
      <c r="BF859" s="279"/>
    </row>
    <row r="860" spans="21:58" ht="15.75" customHeight="1" x14ac:dyDescent="0.2">
      <c r="U860" s="279"/>
      <c r="X860" s="279"/>
      <c r="Z860" s="279"/>
      <c r="AA860" s="279"/>
      <c r="AC860" s="279"/>
      <c r="AX860" s="279"/>
      <c r="AY860" s="279"/>
      <c r="AZ860" s="279"/>
      <c r="BA860" s="279"/>
      <c r="BB860" s="279"/>
      <c r="BE860" s="279"/>
      <c r="BF860" s="279"/>
    </row>
    <row r="861" spans="21:58" ht="15.75" customHeight="1" x14ac:dyDescent="0.2">
      <c r="U861" s="279"/>
      <c r="X861" s="279"/>
      <c r="Z861" s="279"/>
      <c r="AA861" s="279"/>
      <c r="AC861" s="279"/>
      <c r="AX861" s="279"/>
      <c r="AY861" s="279"/>
      <c r="AZ861" s="279"/>
      <c r="BA861" s="279"/>
      <c r="BB861" s="279"/>
      <c r="BE861" s="279"/>
      <c r="BF861" s="279"/>
    </row>
    <row r="862" spans="21:58" ht="15.75" customHeight="1" x14ac:dyDescent="0.2">
      <c r="U862" s="279"/>
      <c r="X862" s="279"/>
      <c r="Z862" s="279"/>
      <c r="AA862" s="279"/>
      <c r="AC862" s="279"/>
      <c r="AX862" s="279"/>
      <c r="AY862" s="279"/>
      <c r="AZ862" s="279"/>
      <c r="BA862" s="279"/>
      <c r="BB862" s="279"/>
      <c r="BE862" s="279"/>
      <c r="BF862" s="279"/>
    </row>
    <row r="863" spans="21:58" ht="15.75" customHeight="1" x14ac:dyDescent="0.2">
      <c r="U863" s="279"/>
      <c r="X863" s="279"/>
      <c r="Z863" s="279"/>
      <c r="AA863" s="279"/>
      <c r="AC863" s="279"/>
      <c r="AX863" s="279"/>
      <c r="AY863" s="279"/>
      <c r="AZ863" s="279"/>
      <c r="BA863" s="279"/>
      <c r="BB863" s="279"/>
      <c r="BE863" s="279"/>
      <c r="BF863" s="279"/>
    </row>
    <row r="864" spans="21:58" ht="15.75" customHeight="1" x14ac:dyDescent="0.2">
      <c r="U864" s="279"/>
      <c r="X864" s="279"/>
      <c r="Z864" s="279"/>
      <c r="AA864" s="279"/>
      <c r="AC864" s="279"/>
      <c r="AX864" s="279"/>
      <c r="AY864" s="279"/>
      <c r="AZ864" s="279"/>
      <c r="BA864" s="279"/>
      <c r="BB864" s="279"/>
      <c r="BE864" s="279"/>
      <c r="BF864" s="279"/>
    </row>
    <row r="865" spans="21:58" ht="15.75" customHeight="1" x14ac:dyDescent="0.2">
      <c r="U865" s="279"/>
      <c r="X865" s="279"/>
      <c r="Z865" s="279"/>
      <c r="AA865" s="279"/>
      <c r="AC865" s="279"/>
      <c r="AX865" s="279"/>
      <c r="AY865" s="279"/>
      <c r="AZ865" s="279"/>
      <c r="BA865" s="279"/>
      <c r="BB865" s="279"/>
      <c r="BE865" s="279"/>
      <c r="BF865" s="279"/>
    </row>
    <row r="866" spans="21:58" ht="15.75" customHeight="1" x14ac:dyDescent="0.2">
      <c r="U866" s="279"/>
      <c r="X866" s="279"/>
      <c r="Z866" s="279"/>
      <c r="AA866" s="279"/>
      <c r="AC866" s="279"/>
      <c r="AX866" s="279"/>
      <c r="AY866" s="279"/>
      <c r="AZ866" s="279"/>
      <c r="BA866" s="279"/>
      <c r="BB866" s="279"/>
      <c r="BE866" s="279"/>
      <c r="BF866" s="279"/>
    </row>
    <row r="867" spans="21:58" ht="15.75" customHeight="1" x14ac:dyDescent="0.2">
      <c r="U867" s="279"/>
      <c r="X867" s="279"/>
      <c r="Z867" s="279"/>
      <c r="AA867" s="279"/>
      <c r="AC867" s="279"/>
      <c r="AX867" s="279"/>
      <c r="AY867" s="279"/>
      <c r="AZ867" s="279"/>
      <c r="BA867" s="279"/>
      <c r="BB867" s="279"/>
      <c r="BE867" s="279"/>
      <c r="BF867" s="279"/>
    </row>
    <row r="868" spans="21:58" ht="15.75" customHeight="1" x14ac:dyDescent="0.2">
      <c r="U868" s="279"/>
      <c r="X868" s="279"/>
      <c r="Z868" s="279"/>
      <c r="AA868" s="279"/>
      <c r="AC868" s="279"/>
      <c r="AX868" s="279"/>
      <c r="AY868" s="279"/>
      <c r="AZ868" s="279"/>
      <c r="BA868" s="279"/>
      <c r="BB868" s="279"/>
      <c r="BE868" s="279"/>
      <c r="BF868" s="279"/>
    </row>
    <row r="869" spans="21:58" ht="15.75" customHeight="1" x14ac:dyDescent="0.2">
      <c r="U869" s="279"/>
      <c r="X869" s="279"/>
      <c r="Z869" s="279"/>
      <c r="AA869" s="279"/>
      <c r="AC869" s="279"/>
      <c r="AX869" s="279"/>
      <c r="AY869" s="279"/>
      <c r="AZ869" s="279"/>
      <c r="BA869" s="279"/>
      <c r="BB869" s="279"/>
      <c r="BE869" s="279"/>
      <c r="BF869" s="279"/>
    </row>
    <row r="870" spans="21:58" ht="15.75" customHeight="1" x14ac:dyDescent="0.2">
      <c r="U870" s="279"/>
      <c r="X870" s="279"/>
      <c r="Z870" s="279"/>
      <c r="AA870" s="279"/>
      <c r="AC870" s="279"/>
      <c r="AX870" s="279"/>
      <c r="AY870" s="279"/>
      <c r="AZ870" s="279"/>
      <c r="BA870" s="279"/>
      <c r="BB870" s="279"/>
      <c r="BE870" s="279"/>
      <c r="BF870" s="279"/>
    </row>
    <row r="871" spans="21:58" ht="15.75" customHeight="1" x14ac:dyDescent="0.2">
      <c r="U871" s="279"/>
      <c r="X871" s="279"/>
      <c r="Z871" s="279"/>
      <c r="AA871" s="279"/>
      <c r="AC871" s="279"/>
      <c r="AX871" s="279"/>
      <c r="AY871" s="279"/>
      <c r="AZ871" s="279"/>
      <c r="BA871" s="279"/>
      <c r="BB871" s="279"/>
      <c r="BE871" s="279"/>
      <c r="BF871" s="279"/>
    </row>
    <row r="872" spans="21:58" ht="15.75" customHeight="1" x14ac:dyDescent="0.2">
      <c r="U872" s="279"/>
      <c r="X872" s="279"/>
      <c r="Z872" s="279"/>
      <c r="AA872" s="279"/>
      <c r="AC872" s="279"/>
      <c r="AX872" s="279"/>
      <c r="AY872" s="279"/>
      <c r="AZ872" s="279"/>
      <c r="BA872" s="279"/>
      <c r="BB872" s="279"/>
      <c r="BE872" s="279"/>
      <c r="BF872" s="279"/>
    </row>
    <row r="873" spans="21:58" ht="15.75" customHeight="1" x14ac:dyDescent="0.2">
      <c r="U873" s="279"/>
      <c r="X873" s="279"/>
      <c r="Z873" s="279"/>
      <c r="AA873" s="279"/>
      <c r="AC873" s="279"/>
      <c r="AX873" s="279"/>
      <c r="AY873" s="279"/>
      <c r="AZ873" s="279"/>
      <c r="BA873" s="279"/>
      <c r="BB873" s="279"/>
      <c r="BE873" s="279"/>
      <c r="BF873" s="279"/>
    </row>
    <row r="874" spans="21:58" ht="15.75" customHeight="1" x14ac:dyDescent="0.2">
      <c r="U874" s="279"/>
      <c r="X874" s="279"/>
      <c r="Z874" s="279"/>
      <c r="AA874" s="279"/>
      <c r="AC874" s="279"/>
      <c r="AX874" s="279"/>
      <c r="AY874" s="279"/>
      <c r="AZ874" s="279"/>
      <c r="BA874" s="279"/>
      <c r="BB874" s="279"/>
      <c r="BE874" s="279"/>
      <c r="BF874" s="279"/>
    </row>
    <row r="875" spans="21:58" ht="15.75" customHeight="1" x14ac:dyDescent="0.2">
      <c r="U875" s="279"/>
      <c r="X875" s="279"/>
      <c r="Z875" s="279"/>
      <c r="AA875" s="279"/>
      <c r="AC875" s="279"/>
      <c r="AX875" s="279"/>
      <c r="AY875" s="279"/>
      <c r="AZ875" s="279"/>
      <c r="BA875" s="279"/>
      <c r="BB875" s="279"/>
      <c r="BE875" s="279"/>
      <c r="BF875" s="279"/>
    </row>
    <row r="876" spans="21:58" ht="15.75" customHeight="1" x14ac:dyDescent="0.2">
      <c r="U876" s="279"/>
      <c r="X876" s="279"/>
      <c r="Z876" s="279"/>
      <c r="AA876" s="279"/>
      <c r="AC876" s="279"/>
      <c r="AX876" s="279"/>
      <c r="AY876" s="279"/>
      <c r="AZ876" s="279"/>
      <c r="BA876" s="279"/>
      <c r="BB876" s="279"/>
      <c r="BE876" s="279"/>
      <c r="BF876" s="279"/>
    </row>
    <row r="877" spans="21:58" ht="15.75" customHeight="1" x14ac:dyDescent="0.2">
      <c r="U877" s="279"/>
      <c r="X877" s="279"/>
      <c r="Z877" s="279"/>
      <c r="AA877" s="279"/>
      <c r="AC877" s="279"/>
      <c r="AX877" s="279"/>
      <c r="AY877" s="279"/>
      <c r="AZ877" s="279"/>
      <c r="BA877" s="279"/>
      <c r="BB877" s="279"/>
      <c r="BE877" s="279"/>
      <c r="BF877" s="279"/>
    </row>
    <row r="878" spans="21:58" ht="15.75" customHeight="1" x14ac:dyDescent="0.2">
      <c r="U878" s="279"/>
      <c r="X878" s="279"/>
      <c r="Z878" s="279"/>
      <c r="AA878" s="279"/>
      <c r="AC878" s="279"/>
      <c r="AX878" s="279"/>
      <c r="AY878" s="279"/>
      <c r="AZ878" s="279"/>
      <c r="BA878" s="279"/>
      <c r="BB878" s="279"/>
      <c r="BE878" s="279"/>
      <c r="BF878" s="279"/>
    </row>
    <row r="879" spans="21:58" ht="15.75" customHeight="1" x14ac:dyDescent="0.2">
      <c r="U879" s="279"/>
      <c r="X879" s="279"/>
      <c r="Z879" s="279"/>
      <c r="AA879" s="279"/>
      <c r="AC879" s="279"/>
      <c r="AX879" s="279"/>
      <c r="AY879" s="279"/>
      <c r="AZ879" s="279"/>
      <c r="BA879" s="279"/>
      <c r="BB879" s="279"/>
      <c r="BE879" s="279"/>
      <c r="BF879" s="279"/>
    </row>
    <row r="880" spans="21:58" ht="15.75" customHeight="1" x14ac:dyDescent="0.2">
      <c r="U880" s="279"/>
      <c r="X880" s="279"/>
      <c r="Z880" s="279"/>
      <c r="AA880" s="279"/>
      <c r="AC880" s="279"/>
      <c r="AX880" s="279"/>
      <c r="AY880" s="279"/>
      <c r="AZ880" s="279"/>
      <c r="BA880" s="279"/>
      <c r="BB880" s="279"/>
      <c r="BE880" s="279"/>
      <c r="BF880" s="279"/>
    </row>
    <row r="881" spans="21:58" ht="15.75" customHeight="1" x14ac:dyDescent="0.2">
      <c r="U881" s="279"/>
      <c r="X881" s="279"/>
      <c r="Z881" s="279"/>
      <c r="AA881" s="279"/>
      <c r="AC881" s="279"/>
      <c r="AX881" s="279"/>
      <c r="AY881" s="279"/>
      <c r="AZ881" s="279"/>
      <c r="BA881" s="279"/>
      <c r="BB881" s="279"/>
      <c r="BE881" s="279"/>
      <c r="BF881" s="279"/>
    </row>
    <row r="882" spans="21:58" ht="15.75" customHeight="1" x14ac:dyDescent="0.2">
      <c r="U882" s="279"/>
      <c r="X882" s="279"/>
      <c r="Z882" s="279"/>
      <c r="AA882" s="279"/>
      <c r="AC882" s="279"/>
      <c r="AX882" s="279"/>
      <c r="AY882" s="279"/>
      <c r="AZ882" s="279"/>
      <c r="BA882" s="279"/>
      <c r="BB882" s="279"/>
      <c r="BE882" s="279"/>
      <c r="BF882" s="279"/>
    </row>
    <row r="883" spans="21:58" ht="15.75" customHeight="1" x14ac:dyDescent="0.2">
      <c r="U883" s="279"/>
      <c r="X883" s="279"/>
      <c r="Z883" s="279"/>
      <c r="AA883" s="279"/>
      <c r="AC883" s="279"/>
      <c r="AX883" s="279"/>
      <c r="AY883" s="279"/>
      <c r="AZ883" s="279"/>
      <c r="BA883" s="279"/>
      <c r="BB883" s="279"/>
      <c r="BE883" s="279"/>
      <c r="BF883" s="279"/>
    </row>
    <row r="884" spans="21:58" ht="15.75" customHeight="1" x14ac:dyDescent="0.2">
      <c r="U884" s="279"/>
      <c r="X884" s="279"/>
      <c r="Z884" s="279"/>
      <c r="AA884" s="279"/>
      <c r="AC884" s="279"/>
      <c r="AX884" s="279"/>
      <c r="AY884" s="279"/>
      <c r="AZ884" s="279"/>
      <c r="BA884" s="279"/>
      <c r="BB884" s="279"/>
      <c r="BE884" s="279"/>
      <c r="BF884" s="279"/>
    </row>
    <row r="885" spans="21:58" ht="15.75" customHeight="1" x14ac:dyDescent="0.2">
      <c r="U885" s="279"/>
      <c r="X885" s="279"/>
      <c r="Z885" s="279"/>
      <c r="AA885" s="279"/>
      <c r="AC885" s="279"/>
      <c r="AX885" s="279"/>
      <c r="AY885" s="279"/>
      <c r="AZ885" s="279"/>
      <c r="BA885" s="279"/>
      <c r="BB885" s="279"/>
      <c r="BE885" s="279"/>
      <c r="BF885" s="279"/>
    </row>
    <row r="886" spans="21:58" ht="15.75" customHeight="1" x14ac:dyDescent="0.2">
      <c r="U886" s="279"/>
      <c r="X886" s="279"/>
      <c r="Z886" s="279"/>
      <c r="AA886" s="279"/>
      <c r="AC886" s="279"/>
      <c r="AX886" s="279"/>
      <c r="AY886" s="279"/>
      <c r="AZ886" s="279"/>
      <c r="BA886" s="279"/>
      <c r="BB886" s="279"/>
      <c r="BE886" s="279"/>
      <c r="BF886" s="279"/>
    </row>
    <row r="887" spans="21:58" ht="15.75" customHeight="1" x14ac:dyDescent="0.2">
      <c r="U887" s="279"/>
      <c r="X887" s="279"/>
      <c r="Z887" s="279"/>
      <c r="AA887" s="279"/>
      <c r="AC887" s="279"/>
      <c r="AX887" s="279"/>
      <c r="AY887" s="279"/>
      <c r="AZ887" s="279"/>
      <c r="BA887" s="279"/>
      <c r="BB887" s="279"/>
      <c r="BE887" s="279"/>
      <c r="BF887" s="279"/>
    </row>
    <row r="888" spans="21:58" ht="15.75" customHeight="1" x14ac:dyDescent="0.2">
      <c r="U888" s="279"/>
      <c r="X888" s="279"/>
      <c r="Z888" s="279"/>
      <c r="AA888" s="279"/>
      <c r="AC888" s="279"/>
      <c r="AX888" s="279"/>
      <c r="AY888" s="279"/>
      <c r="AZ888" s="279"/>
      <c r="BA888" s="279"/>
      <c r="BB888" s="279"/>
      <c r="BE888" s="279"/>
      <c r="BF888" s="279"/>
    </row>
    <row r="889" spans="21:58" ht="15.75" customHeight="1" x14ac:dyDescent="0.2">
      <c r="U889" s="279"/>
      <c r="X889" s="279"/>
      <c r="Z889" s="279"/>
      <c r="AA889" s="279"/>
      <c r="AC889" s="279"/>
      <c r="AX889" s="279"/>
      <c r="AY889" s="279"/>
      <c r="AZ889" s="279"/>
      <c r="BA889" s="279"/>
      <c r="BB889" s="279"/>
      <c r="BE889" s="279"/>
      <c r="BF889" s="279"/>
    </row>
    <row r="890" spans="21:58" ht="15.75" customHeight="1" x14ac:dyDescent="0.2">
      <c r="U890" s="279"/>
      <c r="X890" s="279"/>
      <c r="Z890" s="279"/>
      <c r="AA890" s="279"/>
      <c r="AC890" s="279"/>
      <c r="AX890" s="279"/>
      <c r="AY890" s="279"/>
      <c r="AZ890" s="279"/>
      <c r="BA890" s="279"/>
      <c r="BB890" s="279"/>
      <c r="BE890" s="279"/>
      <c r="BF890" s="279"/>
    </row>
    <row r="891" spans="21:58" ht="15.75" customHeight="1" x14ac:dyDescent="0.2">
      <c r="U891" s="279"/>
      <c r="X891" s="279"/>
      <c r="Z891" s="279"/>
      <c r="AA891" s="279"/>
      <c r="AC891" s="279"/>
      <c r="AX891" s="279"/>
      <c r="AY891" s="279"/>
      <c r="AZ891" s="279"/>
      <c r="BA891" s="279"/>
      <c r="BB891" s="279"/>
      <c r="BE891" s="279"/>
      <c r="BF891" s="279"/>
    </row>
    <row r="892" spans="21:58" ht="15.75" customHeight="1" x14ac:dyDescent="0.2">
      <c r="U892" s="279"/>
      <c r="X892" s="279"/>
      <c r="Z892" s="279"/>
      <c r="AA892" s="279"/>
      <c r="AC892" s="279"/>
      <c r="AX892" s="279"/>
      <c r="AY892" s="279"/>
      <c r="AZ892" s="279"/>
      <c r="BA892" s="279"/>
      <c r="BB892" s="279"/>
      <c r="BE892" s="279"/>
      <c r="BF892" s="279"/>
    </row>
    <row r="893" spans="21:58" ht="15.75" customHeight="1" x14ac:dyDescent="0.2">
      <c r="U893" s="279"/>
      <c r="X893" s="279"/>
      <c r="Z893" s="279"/>
      <c r="AA893" s="279"/>
      <c r="AC893" s="279"/>
      <c r="AX893" s="279"/>
      <c r="AY893" s="279"/>
      <c r="AZ893" s="279"/>
      <c r="BA893" s="279"/>
      <c r="BB893" s="279"/>
      <c r="BE893" s="279"/>
      <c r="BF893" s="279"/>
    </row>
    <row r="894" spans="21:58" ht="15.75" customHeight="1" x14ac:dyDescent="0.2">
      <c r="U894" s="279"/>
      <c r="X894" s="279"/>
      <c r="Z894" s="279"/>
      <c r="AA894" s="279"/>
      <c r="AC894" s="279"/>
      <c r="AX894" s="279"/>
      <c r="AY894" s="279"/>
      <c r="AZ894" s="279"/>
      <c r="BA894" s="279"/>
      <c r="BB894" s="279"/>
      <c r="BE894" s="279"/>
      <c r="BF894" s="279"/>
    </row>
    <row r="895" spans="21:58" ht="15.75" customHeight="1" x14ac:dyDescent="0.2">
      <c r="U895" s="279"/>
      <c r="X895" s="279"/>
      <c r="Z895" s="279"/>
      <c r="AA895" s="279"/>
      <c r="AC895" s="279"/>
      <c r="AX895" s="279"/>
      <c r="AY895" s="279"/>
      <c r="AZ895" s="279"/>
      <c r="BA895" s="279"/>
      <c r="BB895" s="279"/>
      <c r="BE895" s="279"/>
      <c r="BF895" s="279"/>
    </row>
    <row r="896" spans="21:58" ht="15.75" customHeight="1" x14ac:dyDescent="0.2">
      <c r="U896" s="279"/>
      <c r="X896" s="279"/>
      <c r="Z896" s="279"/>
      <c r="AA896" s="279"/>
      <c r="AC896" s="279"/>
      <c r="AX896" s="279"/>
      <c r="AY896" s="279"/>
      <c r="AZ896" s="279"/>
      <c r="BA896" s="279"/>
      <c r="BB896" s="279"/>
      <c r="BE896" s="279"/>
      <c r="BF896" s="279"/>
    </row>
    <row r="897" spans="21:58" ht="15.75" customHeight="1" x14ac:dyDescent="0.2">
      <c r="U897" s="279"/>
      <c r="X897" s="279"/>
      <c r="Z897" s="279"/>
      <c r="AA897" s="279"/>
      <c r="AC897" s="279"/>
      <c r="AX897" s="279"/>
      <c r="AY897" s="279"/>
      <c r="AZ897" s="279"/>
      <c r="BA897" s="279"/>
      <c r="BB897" s="279"/>
      <c r="BE897" s="279"/>
      <c r="BF897" s="279"/>
    </row>
    <row r="898" spans="21:58" ht="15.75" customHeight="1" x14ac:dyDescent="0.2">
      <c r="U898" s="279"/>
      <c r="X898" s="279"/>
      <c r="Z898" s="279"/>
      <c r="AA898" s="279"/>
      <c r="AC898" s="279"/>
      <c r="AX898" s="279"/>
      <c r="AY898" s="279"/>
      <c r="AZ898" s="279"/>
      <c r="BA898" s="279"/>
      <c r="BB898" s="279"/>
      <c r="BE898" s="279"/>
      <c r="BF898" s="279"/>
    </row>
    <row r="899" spans="21:58" ht="15.75" customHeight="1" x14ac:dyDescent="0.2">
      <c r="U899" s="279"/>
      <c r="X899" s="279"/>
      <c r="Z899" s="279"/>
      <c r="AA899" s="279"/>
      <c r="AC899" s="279"/>
      <c r="AX899" s="279"/>
      <c r="AY899" s="279"/>
      <c r="AZ899" s="279"/>
      <c r="BA899" s="279"/>
      <c r="BB899" s="279"/>
      <c r="BE899" s="279"/>
      <c r="BF899" s="279"/>
    </row>
    <row r="900" spans="21:58" ht="15.75" customHeight="1" x14ac:dyDescent="0.2">
      <c r="U900" s="279"/>
      <c r="X900" s="279"/>
      <c r="Z900" s="279"/>
      <c r="AA900" s="279"/>
      <c r="AC900" s="279"/>
      <c r="AX900" s="279"/>
      <c r="AY900" s="279"/>
      <c r="AZ900" s="279"/>
      <c r="BA900" s="279"/>
      <c r="BB900" s="279"/>
      <c r="BE900" s="279"/>
      <c r="BF900" s="279"/>
    </row>
    <row r="901" spans="21:58" ht="15.75" customHeight="1" x14ac:dyDescent="0.2">
      <c r="U901" s="279"/>
      <c r="X901" s="279"/>
      <c r="Z901" s="279"/>
      <c r="AA901" s="279"/>
      <c r="AC901" s="279"/>
      <c r="AX901" s="279"/>
      <c r="AY901" s="279"/>
      <c r="AZ901" s="279"/>
      <c r="BA901" s="279"/>
      <c r="BB901" s="279"/>
      <c r="BE901" s="279"/>
      <c r="BF901" s="279"/>
    </row>
    <row r="902" spans="21:58" ht="15.75" customHeight="1" x14ac:dyDescent="0.2">
      <c r="U902" s="279"/>
      <c r="X902" s="279"/>
      <c r="Z902" s="279"/>
      <c r="AA902" s="279"/>
      <c r="AC902" s="279"/>
      <c r="AX902" s="279"/>
      <c r="AY902" s="279"/>
      <c r="AZ902" s="279"/>
      <c r="BA902" s="279"/>
      <c r="BB902" s="279"/>
      <c r="BE902" s="279"/>
      <c r="BF902" s="279"/>
    </row>
    <row r="903" spans="21:58" ht="15.75" customHeight="1" x14ac:dyDescent="0.2">
      <c r="U903" s="279"/>
      <c r="X903" s="279"/>
      <c r="Z903" s="279"/>
      <c r="AA903" s="279"/>
      <c r="AC903" s="279"/>
      <c r="AX903" s="279"/>
      <c r="AY903" s="279"/>
      <c r="AZ903" s="279"/>
      <c r="BA903" s="279"/>
      <c r="BB903" s="279"/>
      <c r="BE903" s="279"/>
      <c r="BF903" s="279"/>
    </row>
    <row r="904" spans="21:58" ht="15.75" customHeight="1" x14ac:dyDescent="0.2">
      <c r="U904" s="279"/>
      <c r="X904" s="279"/>
      <c r="Z904" s="279"/>
      <c r="AA904" s="279"/>
      <c r="AC904" s="279"/>
      <c r="AX904" s="279"/>
      <c r="AY904" s="279"/>
      <c r="AZ904" s="279"/>
      <c r="BA904" s="279"/>
      <c r="BB904" s="279"/>
      <c r="BE904" s="279"/>
      <c r="BF904" s="279"/>
    </row>
    <row r="905" spans="21:58" ht="15.75" customHeight="1" x14ac:dyDescent="0.2">
      <c r="U905" s="279"/>
      <c r="X905" s="279"/>
      <c r="Z905" s="279"/>
      <c r="AA905" s="279"/>
      <c r="AC905" s="279"/>
      <c r="AX905" s="279"/>
      <c r="AY905" s="279"/>
      <c r="AZ905" s="279"/>
      <c r="BA905" s="279"/>
      <c r="BB905" s="279"/>
      <c r="BE905" s="279"/>
      <c r="BF905" s="279"/>
    </row>
    <row r="906" spans="21:58" ht="15.75" customHeight="1" x14ac:dyDescent="0.2">
      <c r="U906" s="279"/>
      <c r="X906" s="279"/>
      <c r="Z906" s="279"/>
      <c r="AA906" s="279"/>
      <c r="AC906" s="279"/>
      <c r="AX906" s="279"/>
      <c r="AY906" s="279"/>
      <c r="AZ906" s="279"/>
      <c r="BA906" s="279"/>
      <c r="BB906" s="279"/>
      <c r="BE906" s="279"/>
      <c r="BF906" s="279"/>
    </row>
    <row r="907" spans="21:58" ht="15.75" customHeight="1" x14ac:dyDescent="0.2">
      <c r="U907" s="279"/>
      <c r="X907" s="279"/>
      <c r="Z907" s="279"/>
      <c r="AA907" s="279"/>
      <c r="AC907" s="279"/>
      <c r="AX907" s="279"/>
      <c r="AY907" s="279"/>
      <c r="AZ907" s="279"/>
      <c r="BA907" s="279"/>
      <c r="BB907" s="279"/>
      <c r="BE907" s="279"/>
      <c r="BF907" s="279"/>
    </row>
    <row r="908" spans="21:58" ht="15.75" customHeight="1" x14ac:dyDescent="0.2">
      <c r="U908" s="279"/>
      <c r="X908" s="279"/>
      <c r="Z908" s="279"/>
      <c r="AA908" s="279"/>
      <c r="AC908" s="279"/>
      <c r="AX908" s="279"/>
      <c r="AY908" s="279"/>
      <c r="AZ908" s="279"/>
      <c r="BA908" s="279"/>
      <c r="BB908" s="279"/>
      <c r="BE908" s="279"/>
      <c r="BF908" s="279"/>
    </row>
    <row r="909" spans="21:58" ht="15.75" customHeight="1" x14ac:dyDescent="0.2">
      <c r="U909" s="279"/>
      <c r="X909" s="279"/>
      <c r="Z909" s="279"/>
      <c r="AA909" s="279"/>
      <c r="AC909" s="279"/>
      <c r="AX909" s="279"/>
      <c r="AY909" s="279"/>
      <c r="AZ909" s="279"/>
      <c r="BA909" s="279"/>
      <c r="BB909" s="279"/>
      <c r="BE909" s="279"/>
      <c r="BF909" s="279"/>
    </row>
    <row r="910" spans="21:58" ht="15.75" customHeight="1" x14ac:dyDescent="0.2">
      <c r="U910" s="279"/>
      <c r="X910" s="279"/>
      <c r="Z910" s="279"/>
      <c r="AA910" s="279"/>
      <c r="AC910" s="279"/>
      <c r="AX910" s="279"/>
      <c r="AY910" s="279"/>
      <c r="AZ910" s="279"/>
      <c r="BA910" s="279"/>
      <c r="BB910" s="279"/>
      <c r="BE910" s="279"/>
      <c r="BF910" s="279"/>
    </row>
    <row r="911" spans="21:58" ht="15.75" customHeight="1" x14ac:dyDescent="0.2">
      <c r="U911" s="279"/>
      <c r="X911" s="279"/>
      <c r="Z911" s="279"/>
      <c r="AA911" s="279"/>
      <c r="AC911" s="279"/>
      <c r="AX911" s="279"/>
      <c r="AY911" s="279"/>
      <c r="AZ911" s="279"/>
      <c r="BA911" s="279"/>
      <c r="BB911" s="279"/>
      <c r="BE911" s="279"/>
      <c r="BF911" s="279"/>
    </row>
    <row r="912" spans="21:58" ht="15.75" customHeight="1" x14ac:dyDescent="0.2">
      <c r="U912" s="279"/>
      <c r="X912" s="279"/>
      <c r="Z912" s="279"/>
      <c r="AA912" s="279"/>
      <c r="AC912" s="279"/>
      <c r="AX912" s="279"/>
      <c r="AY912" s="279"/>
      <c r="AZ912" s="279"/>
      <c r="BA912" s="279"/>
      <c r="BB912" s="279"/>
      <c r="BE912" s="279"/>
      <c r="BF912" s="279"/>
    </row>
    <row r="913" spans="21:58" ht="15.75" customHeight="1" x14ac:dyDescent="0.2">
      <c r="U913" s="279"/>
      <c r="X913" s="279"/>
      <c r="Z913" s="279"/>
      <c r="AA913" s="279"/>
      <c r="AC913" s="279"/>
      <c r="AX913" s="279"/>
      <c r="AY913" s="279"/>
      <c r="AZ913" s="279"/>
      <c r="BA913" s="279"/>
      <c r="BB913" s="279"/>
      <c r="BE913" s="279"/>
      <c r="BF913" s="279"/>
    </row>
    <row r="914" spans="21:58" ht="15.75" customHeight="1" x14ac:dyDescent="0.2">
      <c r="U914" s="279"/>
      <c r="X914" s="279"/>
      <c r="Z914" s="279"/>
      <c r="AA914" s="279"/>
      <c r="AC914" s="279"/>
      <c r="AX914" s="279"/>
      <c r="AY914" s="279"/>
      <c r="AZ914" s="279"/>
      <c r="BA914" s="279"/>
      <c r="BB914" s="279"/>
      <c r="BE914" s="279"/>
      <c r="BF914" s="279"/>
    </row>
    <row r="915" spans="21:58" ht="15.75" customHeight="1" x14ac:dyDescent="0.2">
      <c r="U915" s="279"/>
      <c r="X915" s="279"/>
      <c r="Z915" s="279"/>
      <c r="AA915" s="279"/>
      <c r="AC915" s="279"/>
      <c r="AX915" s="279"/>
      <c r="AY915" s="279"/>
      <c r="AZ915" s="279"/>
      <c r="BA915" s="279"/>
      <c r="BB915" s="279"/>
      <c r="BE915" s="279"/>
      <c r="BF915" s="279"/>
    </row>
    <row r="916" spans="21:58" ht="15.75" customHeight="1" x14ac:dyDescent="0.2">
      <c r="U916" s="279"/>
      <c r="X916" s="279"/>
      <c r="Z916" s="279"/>
      <c r="AA916" s="279"/>
      <c r="AC916" s="279"/>
      <c r="AX916" s="279"/>
      <c r="AY916" s="279"/>
      <c r="AZ916" s="279"/>
      <c r="BA916" s="279"/>
      <c r="BB916" s="279"/>
      <c r="BE916" s="279"/>
      <c r="BF916" s="279"/>
    </row>
    <row r="917" spans="21:58" ht="15.75" customHeight="1" x14ac:dyDescent="0.2">
      <c r="U917" s="279"/>
      <c r="X917" s="279"/>
      <c r="Z917" s="279"/>
      <c r="AA917" s="279"/>
      <c r="AC917" s="279"/>
      <c r="AX917" s="279"/>
      <c r="AY917" s="279"/>
      <c r="AZ917" s="279"/>
      <c r="BA917" s="279"/>
      <c r="BB917" s="279"/>
      <c r="BE917" s="279"/>
      <c r="BF917" s="279"/>
    </row>
    <row r="918" spans="21:58" ht="15.75" customHeight="1" x14ac:dyDescent="0.2">
      <c r="U918" s="279"/>
      <c r="X918" s="279"/>
      <c r="Z918" s="279"/>
      <c r="AA918" s="279"/>
      <c r="AC918" s="279"/>
      <c r="AX918" s="279"/>
      <c r="AY918" s="279"/>
      <c r="AZ918" s="279"/>
      <c r="BA918" s="279"/>
      <c r="BB918" s="279"/>
      <c r="BE918" s="279"/>
      <c r="BF918" s="279"/>
    </row>
    <row r="919" spans="21:58" ht="15.75" customHeight="1" x14ac:dyDescent="0.2">
      <c r="U919" s="279"/>
      <c r="X919" s="279"/>
      <c r="Z919" s="279"/>
      <c r="AA919" s="279"/>
      <c r="AC919" s="279"/>
      <c r="AX919" s="279"/>
      <c r="AY919" s="279"/>
      <c r="AZ919" s="279"/>
      <c r="BA919" s="279"/>
      <c r="BB919" s="279"/>
      <c r="BE919" s="279"/>
      <c r="BF919" s="279"/>
    </row>
    <row r="920" spans="21:58" ht="15.75" customHeight="1" x14ac:dyDescent="0.2">
      <c r="U920" s="279"/>
      <c r="X920" s="279"/>
      <c r="Z920" s="279"/>
      <c r="AA920" s="279"/>
      <c r="AC920" s="279"/>
      <c r="AX920" s="279"/>
      <c r="AY920" s="279"/>
      <c r="AZ920" s="279"/>
      <c r="BA920" s="279"/>
      <c r="BB920" s="279"/>
      <c r="BE920" s="279"/>
      <c r="BF920" s="279"/>
    </row>
    <row r="921" spans="21:58" ht="15.75" customHeight="1" x14ac:dyDescent="0.2">
      <c r="U921" s="279"/>
      <c r="X921" s="279"/>
      <c r="Z921" s="279"/>
      <c r="AA921" s="279"/>
      <c r="AC921" s="279"/>
      <c r="AX921" s="279"/>
      <c r="AY921" s="279"/>
      <c r="AZ921" s="279"/>
      <c r="BA921" s="279"/>
      <c r="BB921" s="279"/>
      <c r="BE921" s="279"/>
      <c r="BF921" s="279"/>
    </row>
    <row r="922" spans="21:58" ht="15.75" customHeight="1" x14ac:dyDescent="0.2">
      <c r="U922" s="279"/>
      <c r="X922" s="279"/>
      <c r="Z922" s="279"/>
      <c r="AA922" s="279"/>
      <c r="AC922" s="279"/>
      <c r="AX922" s="279"/>
      <c r="AY922" s="279"/>
      <c r="AZ922" s="279"/>
      <c r="BA922" s="279"/>
      <c r="BB922" s="279"/>
      <c r="BE922" s="279"/>
      <c r="BF922" s="279"/>
    </row>
    <row r="923" spans="21:58" ht="15.75" customHeight="1" x14ac:dyDescent="0.2">
      <c r="U923" s="279"/>
      <c r="X923" s="279"/>
      <c r="Z923" s="279"/>
      <c r="AA923" s="279"/>
      <c r="AC923" s="279"/>
      <c r="AX923" s="279"/>
      <c r="AY923" s="279"/>
      <c r="AZ923" s="279"/>
      <c r="BA923" s="279"/>
      <c r="BB923" s="279"/>
      <c r="BE923" s="279"/>
      <c r="BF923" s="279"/>
    </row>
    <row r="924" spans="21:58" ht="15.75" customHeight="1" x14ac:dyDescent="0.2">
      <c r="U924" s="279"/>
      <c r="X924" s="279"/>
      <c r="Z924" s="279"/>
      <c r="AA924" s="279"/>
      <c r="AC924" s="279"/>
      <c r="AX924" s="279"/>
      <c r="AY924" s="279"/>
      <c r="AZ924" s="279"/>
      <c r="BA924" s="279"/>
      <c r="BB924" s="279"/>
      <c r="BE924" s="279"/>
      <c r="BF924" s="279"/>
    </row>
    <row r="925" spans="21:58" ht="15.75" customHeight="1" x14ac:dyDescent="0.2">
      <c r="U925" s="279"/>
      <c r="X925" s="279"/>
      <c r="Z925" s="279"/>
      <c r="AA925" s="279"/>
      <c r="AC925" s="279"/>
      <c r="AX925" s="279"/>
      <c r="AY925" s="279"/>
      <c r="AZ925" s="279"/>
      <c r="BA925" s="279"/>
      <c r="BB925" s="279"/>
      <c r="BE925" s="279"/>
      <c r="BF925" s="279"/>
    </row>
    <row r="926" spans="21:58" ht="15.75" customHeight="1" x14ac:dyDescent="0.2">
      <c r="U926" s="279"/>
      <c r="X926" s="279"/>
      <c r="Z926" s="279"/>
      <c r="AA926" s="279"/>
      <c r="AC926" s="279"/>
      <c r="AX926" s="279"/>
      <c r="AY926" s="279"/>
      <c r="AZ926" s="279"/>
      <c r="BA926" s="279"/>
      <c r="BB926" s="279"/>
      <c r="BE926" s="279"/>
      <c r="BF926" s="279"/>
    </row>
    <row r="927" spans="21:58" ht="15.75" customHeight="1" x14ac:dyDescent="0.2">
      <c r="U927" s="279"/>
      <c r="X927" s="279"/>
      <c r="Z927" s="279"/>
      <c r="AA927" s="279"/>
      <c r="AC927" s="279"/>
      <c r="AX927" s="279"/>
      <c r="AY927" s="279"/>
      <c r="AZ927" s="279"/>
      <c r="BA927" s="279"/>
      <c r="BB927" s="279"/>
      <c r="BE927" s="279"/>
      <c r="BF927" s="279"/>
    </row>
    <row r="928" spans="21:58" ht="15.75" customHeight="1" x14ac:dyDescent="0.2">
      <c r="U928" s="279"/>
      <c r="X928" s="279"/>
      <c r="Z928" s="279"/>
      <c r="AA928" s="279"/>
      <c r="AC928" s="279"/>
      <c r="AX928" s="279"/>
      <c r="AY928" s="279"/>
      <c r="AZ928" s="279"/>
      <c r="BA928" s="279"/>
      <c r="BB928" s="279"/>
      <c r="BE928" s="279"/>
      <c r="BF928" s="279"/>
    </row>
    <row r="929" spans="21:58" ht="15.75" customHeight="1" x14ac:dyDescent="0.2">
      <c r="U929" s="279"/>
      <c r="X929" s="279"/>
      <c r="Z929" s="279"/>
      <c r="AA929" s="279"/>
      <c r="AC929" s="279"/>
      <c r="AX929" s="279"/>
      <c r="AY929" s="279"/>
      <c r="AZ929" s="279"/>
      <c r="BA929" s="279"/>
      <c r="BB929" s="279"/>
      <c r="BE929" s="279"/>
      <c r="BF929" s="279"/>
    </row>
    <row r="930" spans="21:58" ht="15.75" customHeight="1" x14ac:dyDescent="0.2">
      <c r="U930" s="279"/>
      <c r="X930" s="279"/>
      <c r="Z930" s="279"/>
      <c r="AA930" s="279"/>
      <c r="AC930" s="279"/>
      <c r="AX930" s="279"/>
      <c r="AY930" s="279"/>
      <c r="AZ930" s="279"/>
      <c r="BA930" s="279"/>
      <c r="BB930" s="279"/>
      <c r="BE930" s="279"/>
      <c r="BF930" s="279"/>
    </row>
    <row r="931" spans="21:58" ht="15.75" customHeight="1" x14ac:dyDescent="0.2">
      <c r="U931" s="279"/>
      <c r="X931" s="279"/>
      <c r="Z931" s="279"/>
      <c r="AA931" s="279"/>
      <c r="AC931" s="279"/>
      <c r="AX931" s="279"/>
      <c r="AY931" s="279"/>
      <c r="AZ931" s="279"/>
      <c r="BA931" s="279"/>
      <c r="BB931" s="279"/>
      <c r="BE931" s="279"/>
      <c r="BF931" s="279"/>
    </row>
    <row r="932" spans="21:58" ht="15.75" customHeight="1" x14ac:dyDescent="0.2">
      <c r="U932" s="279"/>
      <c r="X932" s="279"/>
      <c r="Z932" s="279"/>
      <c r="AA932" s="279"/>
      <c r="AC932" s="279"/>
      <c r="AX932" s="279"/>
      <c r="AY932" s="279"/>
      <c r="AZ932" s="279"/>
      <c r="BA932" s="279"/>
      <c r="BB932" s="279"/>
      <c r="BE932" s="279"/>
      <c r="BF932" s="279"/>
    </row>
    <row r="933" spans="21:58" ht="15.75" customHeight="1" x14ac:dyDescent="0.2">
      <c r="U933" s="279"/>
      <c r="X933" s="279"/>
      <c r="Z933" s="279"/>
      <c r="AA933" s="279"/>
      <c r="AC933" s="279"/>
      <c r="AX933" s="279"/>
      <c r="AY933" s="279"/>
      <c r="AZ933" s="279"/>
      <c r="BA933" s="279"/>
      <c r="BB933" s="279"/>
      <c r="BE933" s="279"/>
      <c r="BF933" s="279"/>
    </row>
    <row r="934" spans="21:58" ht="15.75" customHeight="1" x14ac:dyDescent="0.2">
      <c r="U934" s="279"/>
      <c r="X934" s="279"/>
      <c r="Z934" s="279"/>
      <c r="AA934" s="279"/>
      <c r="AC934" s="279"/>
      <c r="AX934" s="279"/>
      <c r="AY934" s="279"/>
      <c r="AZ934" s="279"/>
      <c r="BA934" s="279"/>
      <c r="BB934" s="279"/>
      <c r="BE934" s="279"/>
      <c r="BF934" s="279"/>
    </row>
    <row r="935" spans="21:58" ht="15.75" customHeight="1" x14ac:dyDescent="0.2">
      <c r="U935" s="279"/>
      <c r="X935" s="279"/>
      <c r="Z935" s="279"/>
      <c r="AA935" s="279"/>
      <c r="AC935" s="279"/>
      <c r="AX935" s="279"/>
      <c r="AY935" s="279"/>
      <c r="AZ935" s="279"/>
      <c r="BA935" s="279"/>
      <c r="BB935" s="279"/>
      <c r="BE935" s="279"/>
      <c r="BF935" s="279"/>
    </row>
    <row r="936" spans="21:58" ht="15.75" customHeight="1" x14ac:dyDescent="0.2">
      <c r="U936" s="279"/>
      <c r="X936" s="279"/>
      <c r="Z936" s="279"/>
      <c r="AA936" s="279"/>
      <c r="AC936" s="279"/>
      <c r="AX936" s="279"/>
      <c r="AY936" s="279"/>
      <c r="AZ936" s="279"/>
      <c r="BA936" s="279"/>
      <c r="BB936" s="279"/>
      <c r="BE936" s="279"/>
      <c r="BF936" s="279"/>
    </row>
    <row r="937" spans="21:58" ht="15.75" customHeight="1" x14ac:dyDescent="0.2">
      <c r="U937" s="279"/>
      <c r="X937" s="279"/>
      <c r="Z937" s="279"/>
      <c r="AA937" s="279"/>
      <c r="AC937" s="279"/>
      <c r="AX937" s="279"/>
      <c r="AY937" s="279"/>
      <c r="AZ937" s="279"/>
      <c r="BA937" s="279"/>
      <c r="BB937" s="279"/>
      <c r="BE937" s="279"/>
      <c r="BF937" s="279"/>
    </row>
    <row r="938" spans="21:58" ht="15.75" customHeight="1" x14ac:dyDescent="0.2">
      <c r="U938" s="279"/>
      <c r="X938" s="279"/>
      <c r="Z938" s="279"/>
      <c r="AA938" s="279"/>
      <c r="AC938" s="279"/>
      <c r="AX938" s="279"/>
      <c r="AY938" s="279"/>
      <c r="AZ938" s="279"/>
      <c r="BA938" s="279"/>
      <c r="BB938" s="279"/>
      <c r="BE938" s="279"/>
      <c r="BF938" s="279"/>
    </row>
    <row r="939" spans="21:58" ht="15.75" customHeight="1" x14ac:dyDescent="0.2">
      <c r="U939" s="279"/>
      <c r="X939" s="279"/>
      <c r="Z939" s="279"/>
      <c r="AA939" s="279"/>
      <c r="AC939" s="279"/>
      <c r="AX939" s="279"/>
      <c r="AY939" s="279"/>
      <c r="AZ939" s="279"/>
      <c r="BA939" s="279"/>
      <c r="BB939" s="279"/>
      <c r="BE939" s="279"/>
      <c r="BF939" s="279"/>
    </row>
    <row r="940" spans="21:58" ht="15.75" customHeight="1" x14ac:dyDescent="0.2">
      <c r="U940" s="279"/>
      <c r="X940" s="279"/>
      <c r="Z940" s="279"/>
      <c r="AA940" s="279"/>
      <c r="AC940" s="279"/>
      <c r="AX940" s="279"/>
      <c r="AY940" s="279"/>
      <c r="AZ940" s="279"/>
      <c r="BA940" s="279"/>
      <c r="BB940" s="279"/>
      <c r="BE940" s="279"/>
      <c r="BF940" s="279"/>
    </row>
    <row r="941" spans="21:58" ht="15.75" customHeight="1" x14ac:dyDescent="0.2">
      <c r="U941" s="279"/>
      <c r="X941" s="279"/>
      <c r="Z941" s="279"/>
      <c r="AA941" s="279"/>
      <c r="AC941" s="279"/>
      <c r="AX941" s="279"/>
      <c r="AY941" s="279"/>
      <c r="AZ941" s="279"/>
      <c r="BA941" s="279"/>
      <c r="BB941" s="279"/>
      <c r="BE941" s="279"/>
      <c r="BF941" s="279"/>
    </row>
    <row r="942" spans="21:58" ht="15.75" customHeight="1" x14ac:dyDescent="0.2">
      <c r="U942" s="279"/>
      <c r="X942" s="279"/>
      <c r="Z942" s="279"/>
      <c r="AA942" s="279"/>
      <c r="AC942" s="279"/>
      <c r="AX942" s="279"/>
      <c r="AY942" s="279"/>
      <c r="AZ942" s="279"/>
      <c r="BA942" s="279"/>
      <c r="BB942" s="279"/>
      <c r="BE942" s="279"/>
      <c r="BF942" s="279"/>
    </row>
    <row r="943" spans="21:58" ht="15.75" customHeight="1" x14ac:dyDescent="0.2">
      <c r="U943" s="279"/>
      <c r="X943" s="279"/>
      <c r="Z943" s="279"/>
      <c r="AA943" s="279"/>
      <c r="AC943" s="279"/>
      <c r="AX943" s="279"/>
      <c r="AY943" s="279"/>
      <c r="AZ943" s="279"/>
      <c r="BA943" s="279"/>
      <c r="BB943" s="279"/>
      <c r="BE943" s="279"/>
      <c r="BF943" s="279"/>
    </row>
    <row r="944" spans="21:58" ht="15.75" customHeight="1" x14ac:dyDescent="0.2">
      <c r="U944" s="279"/>
      <c r="X944" s="279"/>
      <c r="Z944" s="279"/>
      <c r="AA944" s="279"/>
      <c r="AC944" s="279"/>
      <c r="AX944" s="279"/>
      <c r="AY944" s="279"/>
      <c r="AZ944" s="279"/>
      <c r="BA944" s="279"/>
      <c r="BB944" s="279"/>
      <c r="BE944" s="279"/>
      <c r="BF944" s="279"/>
    </row>
    <row r="945" spans="21:58" ht="15.75" customHeight="1" x14ac:dyDescent="0.2">
      <c r="U945" s="279"/>
      <c r="X945" s="279"/>
      <c r="Z945" s="279"/>
      <c r="AA945" s="279"/>
      <c r="AC945" s="279"/>
      <c r="AX945" s="279"/>
      <c r="AY945" s="279"/>
      <c r="AZ945" s="279"/>
      <c r="BA945" s="279"/>
      <c r="BB945" s="279"/>
      <c r="BE945" s="279"/>
      <c r="BF945" s="279"/>
    </row>
    <row r="946" spans="21:58" ht="15.75" customHeight="1" x14ac:dyDescent="0.2">
      <c r="U946" s="279"/>
      <c r="X946" s="279"/>
      <c r="Z946" s="279"/>
      <c r="AA946" s="279"/>
      <c r="AC946" s="279"/>
      <c r="AX946" s="279"/>
      <c r="AY946" s="279"/>
      <c r="AZ946" s="279"/>
      <c r="BA946" s="279"/>
      <c r="BB946" s="279"/>
      <c r="BE946" s="279"/>
      <c r="BF946" s="279"/>
    </row>
    <row r="947" spans="21:58" ht="15.75" customHeight="1" x14ac:dyDescent="0.2">
      <c r="U947" s="279"/>
      <c r="X947" s="279"/>
      <c r="Z947" s="279"/>
      <c r="AA947" s="279"/>
      <c r="AC947" s="279"/>
      <c r="AX947" s="279"/>
      <c r="AY947" s="279"/>
      <c r="AZ947" s="279"/>
      <c r="BA947" s="279"/>
      <c r="BB947" s="279"/>
      <c r="BE947" s="279"/>
      <c r="BF947" s="279"/>
    </row>
    <row r="948" spans="21:58" ht="15.75" customHeight="1" x14ac:dyDescent="0.2">
      <c r="U948" s="279"/>
      <c r="X948" s="279"/>
      <c r="Z948" s="279"/>
      <c r="AA948" s="279"/>
      <c r="AC948" s="279"/>
      <c r="AX948" s="279"/>
      <c r="AY948" s="279"/>
      <c r="AZ948" s="279"/>
      <c r="BA948" s="279"/>
      <c r="BB948" s="279"/>
      <c r="BE948" s="279"/>
      <c r="BF948" s="279"/>
    </row>
    <row r="949" spans="21:58" ht="15.75" customHeight="1" x14ac:dyDescent="0.2">
      <c r="U949" s="279"/>
      <c r="X949" s="279"/>
      <c r="Z949" s="279"/>
      <c r="AA949" s="279"/>
      <c r="AC949" s="279"/>
      <c r="AX949" s="279"/>
      <c r="AY949" s="279"/>
      <c r="AZ949" s="279"/>
      <c r="BA949" s="279"/>
      <c r="BB949" s="279"/>
      <c r="BE949" s="279"/>
      <c r="BF949" s="279"/>
    </row>
    <row r="950" spans="21:58" ht="15.75" customHeight="1" x14ac:dyDescent="0.2">
      <c r="U950" s="279"/>
      <c r="X950" s="279"/>
      <c r="Z950" s="279"/>
      <c r="AA950" s="279"/>
      <c r="AC950" s="279"/>
      <c r="AX950" s="279"/>
      <c r="AY950" s="279"/>
      <c r="AZ950" s="279"/>
      <c r="BA950" s="279"/>
      <c r="BB950" s="279"/>
      <c r="BE950" s="279"/>
      <c r="BF950" s="279"/>
    </row>
    <row r="951" spans="21:58" ht="15.75" customHeight="1" x14ac:dyDescent="0.2">
      <c r="U951" s="279"/>
      <c r="X951" s="279"/>
      <c r="Z951" s="279"/>
      <c r="AA951" s="279"/>
      <c r="AC951" s="279"/>
      <c r="AX951" s="279"/>
      <c r="AY951" s="279"/>
      <c r="AZ951" s="279"/>
      <c r="BA951" s="279"/>
      <c r="BB951" s="279"/>
      <c r="BE951" s="279"/>
      <c r="BF951" s="279"/>
    </row>
    <row r="952" spans="21:58" ht="15.75" customHeight="1" x14ac:dyDescent="0.2">
      <c r="U952" s="279"/>
      <c r="X952" s="279"/>
      <c r="Z952" s="279"/>
      <c r="AA952" s="279"/>
      <c r="AC952" s="279"/>
      <c r="AX952" s="279"/>
      <c r="AY952" s="279"/>
      <c r="AZ952" s="279"/>
      <c r="BA952" s="279"/>
      <c r="BB952" s="279"/>
      <c r="BE952" s="279"/>
      <c r="BF952" s="279"/>
    </row>
    <row r="953" spans="21:58" ht="15.75" customHeight="1" x14ac:dyDescent="0.2">
      <c r="U953" s="279"/>
      <c r="X953" s="279"/>
      <c r="Z953" s="279"/>
      <c r="AA953" s="279"/>
      <c r="AC953" s="279"/>
      <c r="AX953" s="279"/>
      <c r="AY953" s="279"/>
      <c r="AZ953" s="279"/>
      <c r="BA953" s="279"/>
      <c r="BB953" s="279"/>
      <c r="BE953" s="279"/>
      <c r="BF953" s="279"/>
    </row>
    <row r="954" spans="21:58" ht="15.75" customHeight="1" x14ac:dyDescent="0.2">
      <c r="U954" s="279"/>
      <c r="X954" s="279"/>
      <c r="Z954" s="279"/>
      <c r="AA954" s="279"/>
      <c r="AC954" s="279"/>
      <c r="AX954" s="279"/>
      <c r="AY954" s="279"/>
      <c r="AZ954" s="279"/>
      <c r="BA954" s="279"/>
      <c r="BB954" s="279"/>
      <c r="BE954" s="279"/>
      <c r="BF954" s="279"/>
    </row>
    <row r="955" spans="21:58" ht="15.75" customHeight="1" x14ac:dyDescent="0.2">
      <c r="U955" s="279"/>
      <c r="X955" s="279"/>
      <c r="Z955" s="279"/>
      <c r="AA955" s="279"/>
      <c r="AC955" s="279"/>
      <c r="AX955" s="279"/>
      <c r="AY955" s="279"/>
      <c r="AZ955" s="279"/>
      <c r="BA955" s="279"/>
      <c r="BB955" s="279"/>
      <c r="BE955" s="279"/>
      <c r="BF955" s="279"/>
    </row>
    <row r="956" spans="21:58" ht="15.75" customHeight="1" x14ac:dyDescent="0.2">
      <c r="U956" s="279"/>
      <c r="X956" s="279"/>
      <c r="Z956" s="279"/>
      <c r="AA956" s="279"/>
      <c r="AC956" s="279"/>
      <c r="AX956" s="279"/>
      <c r="AY956" s="279"/>
      <c r="AZ956" s="279"/>
      <c r="BA956" s="279"/>
      <c r="BB956" s="279"/>
      <c r="BE956" s="279"/>
      <c r="BF956" s="279"/>
    </row>
    <row r="957" spans="21:58" ht="15.75" customHeight="1" x14ac:dyDescent="0.2">
      <c r="U957" s="279"/>
      <c r="X957" s="279"/>
      <c r="Z957" s="279"/>
      <c r="AA957" s="279"/>
      <c r="AC957" s="279"/>
      <c r="AX957" s="279"/>
      <c r="AY957" s="279"/>
      <c r="AZ957" s="279"/>
      <c r="BA957" s="279"/>
      <c r="BB957" s="279"/>
      <c r="BE957" s="279"/>
      <c r="BF957" s="279"/>
    </row>
    <row r="958" spans="21:58" ht="15.75" customHeight="1" x14ac:dyDescent="0.2">
      <c r="U958" s="279"/>
      <c r="X958" s="279"/>
      <c r="Z958" s="279"/>
      <c r="AA958" s="279"/>
      <c r="AC958" s="279"/>
      <c r="AX958" s="279"/>
      <c r="AY958" s="279"/>
      <c r="AZ958" s="279"/>
      <c r="BA958" s="279"/>
      <c r="BB958" s="279"/>
      <c r="BE958" s="279"/>
      <c r="BF958" s="279"/>
    </row>
    <row r="959" spans="21:58" ht="15.75" customHeight="1" x14ac:dyDescent="0.2">
      <c r="U959" s="279"/>
      <c r="X959" s="279"/>
      <c r="Z959" s="279"/>
      <c r="AA959" s="279"/>
      <c r="AC959" s="279"/>
      <c r="AX959" s="279"/>
      <c r="AY959" s="279"/>
      <c r="AZ959" s="279"/>
      <c r="BA959" s="279"/>
      <c r="BB959" s="279"/>
      <c r="BE959" s="279"/>
      <c r="BF959" s="279"/>
    </row>
    <row r="960" spans="21:58" ht="15.75" customHeight="1" x14ac:dyDescent="0.2">
      <c r="U960" s="279"/>
      <c r="X960" s="279"/>
      <c r="Z960" s="279"/>
      <c r="AA960" s="279"/>
      <c r="AC960" s="279"/>
      <c r="AX960" s="279"/>
      <c r="AY960" s="279"/>
      <c r="AZ960" s="279"/>
      <c r="BA960" s="279"/>
      <c r="BB960" s="279"/>
      <c r="BE960" s="279"/>
      <c r="BF960" s="279"/>
    </row>
    <row r="961" spans="21:58" ht="15.75" customHeight="1" x14ac:dyDescent="0.2">
      <c r="U961" s="279"/>
      <c r="X961" s="279"/>
      <c r="Z961" s="279"/>
      <c r="AA961" s="279"/>
      <c r="AC961" s="279"/>
      <c r="AX961" s="279"/>
      <c r="AY961" s="279"/>
      <c r="AZ961" s="279"/>
      <c r="BA961" s="279"/>
      <c r="BB961" s="279"/>
      <c r="BE961" s="279"/>
      <c r="BF961" s="279"/>
    </row>
    <row r="962" spans="21:58" ht="15.75" customHeight="1" x14ac:dyDescent="0.2">
      <c r="U962" s="279"/>
      <c r="X962" s="279"/>
      <c r="Z962" s="279"/>
      <c r="AA962" s="279"/>
      <c r="AC962" s="279"/>
      <c r="AX962" s="279"/>
      <c r="AY962" s="279"/>
      <c r="AZ962" s="279"/>
      <c r="BA962" s="279"/>
      <c r="BB962" s="279"/>
      <c r="BE962" s="279"/>
      <c r="BF962" s="279"/>
    </row>
    <row r="963" spans="21:58" ht="15.75" customHeight="1" x14ac:dyDescent="0.2">
      <c r="U963" s="279"/>
      <c r="X963" s="279"/>
      <c r="Z963" s="279"/>
      <c r="AA963" s="279"/>
      <c r="AC963" s="279"/>
      <c r="AX963" s="279"/>
      <c r="AY963" s="279"/>
      <c r="AZ963" s="279"/>
      <c r="BA963" s="279"/>
      <c r="BB963" s="279"/>
      <c r="BE963" s="279"/>
      <c r="BF963" s="279"/>
    </row>
    <row r="964" spans="21:58" ht="15.75" customHeight="1" x14ac:dyDescent="0.2">
      <c r="U964" s="279"/>
      <c r="X964" s="279"/>
      <c r="Z964" s="279"/>
      <c r="AA964" s="279"/>
      <c r="AC964" s="279"/>
      <c r="AX964" s="279"/>
      <c r="AY964" s="279"/>
      <c r="AZ964" s="279"/>
      <c r="BA964" s="279"/>
      <c r="BB964" s="279"/>
      <c r="BE964" s="279"/>
      <c r="BF964" s="279"/>
    </row>
    <row r="965" spans="21:58" ht="15.75" customHeight="1" x14ac:dyDescent="0.2">
      <c r="U965" s="279"/>
      <c r="X965" s="279"/>
      <c r="Z965" s="279"/>
      <c r="AA965" s="279"/>
      <c r="AC965" s="279"/>
      <c r="AX965" s="279"/>
      <c r="AY965" s="279"/>
      <c r="AZ965" s="279"/>
      <c r="BA965" s="279"/>
      <c r="BB965" s="279"/>
      <c r="BE965" s="279"/>
      <c r="BF965" s="279"/>
    </row>
    <row r="966" spans="21:58" ht="15.75" customHeight="1" x14ac:dyDescent="0.2">
      <c r="U966" s="279"/>
      <c r="X966" s="279"/>
      <c r="Z966" s="279"/>
      <c r="AA966" s="279"/>
      <c r="AC966" s="279"/>
      <c r="AX966" s="279"/>
      <c r="AY966" s="279"/>
      <c r="AZ966" s="279"/>
      <c r="BA966" s="279"/>
      <c r="BB966" s="279"/>
      <c r="BE966" s="279"/>
      <c r="BF966" s="279"/>
    </row>
    <row r="967" spans="21:58" ht="15.75" customHeight="1" x14ac:dyDescent="0.2">
      <c r="U967" s="279"/>
      <c r="X967" s="279"/>
      <c r="Z967" s="279"/>
      <c r="AA967" s="279"/>
      <c r="AC967" s="279"/>
      <c r="AX967" s="279"/>
      <c r="AY967" s="279"/>
      <c r="AZ967" s="279"/>
      <c r="BA967" s="279"/>
      <c r="BB967" s="279"/>
      <c r="BE967" s="279"/>
      <c r="BF967" s="279"/>
    </row>
    <row r="968" spans="21:58" ht="15.75" customHeight="1" x14ac:dyDescent="0.2">
      <c r="U968" s="279"/>
      <c r="X968" s="279"/>
      <c r="Z968" s="279"/>
      <c r="AA968" s="279"/>
      <c r="AC968" s="279"/>
      <c r="AX968" s="279"/>
      <c r="AY968" s="279"/>
      <c r="AZ968" s="279"/>
      <c r="BA968" s="279"/>
      <c r="BB968" s="279"/>
      <c r="BE968" s="279"/>
      <c r="BF968" s="279"/>
    </row>
    <row r="969" spans="21:58" ht="15.75" customHeight="1" x14ac:dyDescent="0.2">
      <c r="U969" s="279"/>
      <c r="X969" s="279"/>
      <c r="Z969" s="279"/>
      <c r="AA969" s="279"/>
      <c r="AC969" s="279"/>
      <c r="AX969" s="279"/>
      <c r="AY969" s="279"/>
      <c r="AZ969" s="279"/>
      <c r="BA969" s="279"/>
      <c r="BB969" s="279"/>
      <c r="BE969" s="279"/>
      <c r="BF969" s="279"/>
    </row>
    <row r="970" spans="21:58" ht="15.75" customHeight="1" x14ac:dyDescent="0.2">
      <c r="U970" s="279"/>
      <c r="X970" s="279"/>
      <c r="Z970" s="279"/>
      <c r="AA970" s="279"/>
      <c r="AC970" s="279"/>
      <c r="AX970" s="279"/>
      <c r="AY970" s="279"/>
      <c r="AZ970" s="279"/>
      <c r="BA970" s="279"/>
      <c r="BB970" s="279"/>
      <c r="BE970" s="279"/>
      <c r="BF970" s="279"/>
    </row>
  </sheetData>
  <pageMargins left="0.7" right="0.7" top="0.75" bottom="0.75" header="0" footer="0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970"/>
  <sheetViews>
    <sheetView topLeftCell="B1" zoomScale="64" zoomScaleNormal="64" workbookViewId="0">
      <pane ySplit="1" topLeftCell="A2" activePane="bottomLeft" state="frozen"/>
      <selection pane="bottomLeft" activeCell="Y17" sqref="Y17"/>
    </sheetView>
  </sheetViews>
  <sheetFormatPr defaultColWidth="12.5703125" defaultRowHeight="15" customHeight="1" x14ac:dyDescent="0.2"/>
  <cols>
    <col min="1" max="1" width="37.5703125" customWidth="1"/>
    <col min="2" max="3" width="18.85546875" customWidth="1"/>
    <col min="4" max="4" width="21.28515625" customWidth="1"/>
    <col min="5" max="6" width="18.85546875" customWidth="1"/>
    <col min="7" max="7" width="7" customWidth="1"/>
    <col min="8" max="8" width="7.7109375" customWidth="1"/>
    <col min="9" max="9" width="7.28515625" customWidth="1"/>
    <col min="10" max="10" width="7" customWidth="1"/>
    <col min="11" max="12" width="6.5703125" customWidth="1"/>
    <col min="13" max="13" width="6.140625" customWidth="1"/>
    <col min="14" max="14" width="6.28515625" customWidth="1"/>
    <col min="15" max="15" width="5.7109375" customWidth="1"/>
    <col min="16" max="16" width="6.28515625" customWidth="1"/>
    <col min="17" max="17" width="5.42578125" customWidth="1"/>
    <col min="18" max="18" width="5.7109375" customWidth="1"/>
    <col min="19" max="19" width="6.5703125" customWidth="1"/>
    <col min="20" max="20" width="6.140625" style="281" customWidth="1"/>
    <col min="21" max="21" width="8.5703125" style="280" customWidth="1"/>
    <col min="22" max="22" width="15.140625" style="280" customWidth="1"/>
    <col min="24" max="24" width="21.7109375" customWidth="1"/>
    <col min="25" max="25" width="22" customWidth="1"/>
  </cols>
  <sheetData>
    <row r="1" spans="1:25" ht="22.5" customHeight="1" x14ac:dyDescent="0.2">
      <c r="A1" s="266" t="s">
        <v>1</v>
      </c>
      <c r="B1" s="266" t="s">
        <v>2</v>
      </c>
      <c r="C1" s="266" t="s">
        <v>3</v>
      </c>
      <c r="D1" s="266" t="s">
        <v>4</v>
      </c>
      <c r="E1" s="266" t="s">
        <v>5</v>
      </c>
      <c r="F1" s="266" t="s">
        <v>6</v>
      </c>
      <c r="G1" s="282" t="s">
        <v>606</v>
      </c>
      <c r="H1" s="282" t="s">
        <v>607</v>
      </c>
      <c r="I1" s="282" t="s">
        <v>608</v>
      </c>
      <c r="J1" s="282" t="s">
        <v>609</v>
      </c>
      <c r="K1" s="282" t="s">
        <v>610</v>
      </c>
      <c r="L1" s="282" t="s">
        <v>611</v>
      </c>
      <c r="M1" s="282" t="s">
        <v>612</v>
      </c>
      <c r="N1" s="282" t="s">
        <v>613</v>
      </c>
      <c r="O1" s="282" t="s">
        <v>614</v>
      </c>
      <c r="P1" s="282" t="s">
        <v>615</v>
      </c>
      <c r="Q1" s="282" t="s">
        <v>616</v>
      </c>
      <c r="R1" s="282" t="s">
        <v>617</v>
      </c>
      <c r="S1" s="282" t="s">
        <v>618</v>
      </c>
      <c r="T1" s="282" t="s">
        <v>619</v>
      </c>
      <c r="U1" s="283" t="s">
        <v>620</v>
      </c>
      <c r="V1" s="283" t="s">
        <v>238</v>
      </c>
    </row>
    <row r="2" spans="1:25" ht="22.5" customHeight="1" x14ac:dyDescent="0.2">
      <c r="A2" s="268" t="s">
        <v>8</v>
      </c>
      <c r="B2" s="268" t="s">
        <v>9</v>
      </c>
      <c r="C2" s="268" t="s">
        <v>10</v>
      </c>
      <c r="D2" s="268" t="s">
        <v>11</v>
      </c>
      <c r="E2" s="268" t="s">
        <v>12</v>
      </c>
      <c r="F2" s="268" t="s">
        <v>13</v>
      </c>
      <c r="G2" s="269">
        <v>1</v>
      </c>
      <c r="H2" s="269">
        <v>1</v>
      </c>
      <c r="I2" s="269">
        <v>2</v>
      </c>
      <c r="J2" s="269">
        <v>1</v>
      </c>
      <c r="K2" s="269">
        <v>1</v>
      </c>
      <c r="L2" s="269">
        <v>1</v>
      </c>
      <c r="M2" s="269">
        <v>1</v>
      </c>
      <c r="N2" s="269">
        <v>1</v>
      </c>
      <c r="O2" s="269">
        <v>2</v>
      </c>
      <c r="P2" s="269">
        <v>1</v>
      </c>
      <c r="Q2" s="269">
        <v>2</v>
      </c>
      <c r="R2" s="269">
        <v>2</v>
      </c>
      <c r="S2" s="269">
        <v>1</v>
      </c>
      <c r="T2" s="270">
        <v>1</v>
      </c>
      <c r="U2" s="271">
        <f>SUM(Prokrastinasi!$G2:$T2)</f>
        <v>18</v>
      </c>
      <c r="V2" s="271" t="str">
        <f>IF(Form_Responses3[[#This Row],[Total Y]]&lt;23.716,"RENDAH",IF(Form_Responses3[[#This Row],[Total Y]]&lt;34.705,"SEDANG",IF(Form_Responses3[[#This Row],[Total Y]]&gt;34.705,"TINGGI")))</f>
        <v>RENDAH</v>
      </c>
    </row>
    <row r="3" spans="1:25" ht="22.5" customHeight="1" x14ac:dyDescent="0.2">
      <c r="A3" s="268" t="s">
        <v>8</v>
      </c>
      <c r="B3" s="268" t="s">
        <v>15</v>
      </c>
      <c r="C3" s="268" t="s">
        <v>10</v>
      </c>
      <c r="D3" s="268" t="s">
        <v>16</v>
      </c>
      <c r="E3" s="268" t="s">
        <v>17</v>
      </c>
      <c r="F3" s="268" t="s">
        <v>13</v>
      </c>
      <c r="G3" s="269">
        <v>2</v>
      </c>
      <c r="H3" s="269">
        <v>2</v>
      </c>
      <c r="I3" s="269">
        <v>3</v>
      </c>
      <c r="J3" s="269">
        <v>2</v>
      </c>
      <c r="K3" s="269">
        <v>2</v>
      </c>
      <c r="L3" s="269">
        <v>2</v>
      </c>
      <c r="M3" s="269">
        <v>2</v>
      </c>
      <c r="N3" s="269">
        <v>2</v>
      </c>
      <c r="O3" s="269">
        <v>3</v>
      </c>
      <c r="P3" s="269">
        <v>2</v>
      </c>
      <c r="Q3" s="269">
        <v>3</v>
      </c>
      <c r="R3" s="269">
        <v>2</v>
      </c>
      <c r="S3" s="269">
        <v>2</v>
      </c>
      <c r="T3" s="270">
        <v>2</v>
      </c>
      <c r="U3" s="271">
        <f>SUM(Prokrastinasi!$G3:$T3)</f>
        <v>31</v>
      </c>
      <c r="V3" s="271" t="str">
        <f>IF(Form_Responses3[[#This Row],[Total Y]]&lt;23.716,"RENDAH",IF(Form_Responses3[[#This Row],[Total Y]]&lt;34.705,"SEDANG",IF(Form_Responses3[[#This Row],[Total Y]]&gt;34.705,"TINGGI")))</f>
        <v>SEDANG</v>
      </c>
    </row>
    <row r="4" spans="1:25" ht="22.5" customHeight="1" x14ac:dyDescent="0.2">
      <c r="A4" s="268" t="s">
        <v>8</v>
      </c>
      <c r="B4" s="268" t="s">
        <v>19</v>
      </c>
      <c r="C4" s="268" t="s">
        <v>10</v>
      </c>
      <c r="D4" s="268" t="s">
        <v>20</v>
      </c>
      <c r="E4" s="268" t="s">
        <v>12</v>
      </c>
      <c r="F4" s="268" t="s">
        <v>21</v>
      </c>
      <c r="G4" s="269">
        <v>2</v>
      </c>
      <c r="H4" s="269">
        <v>3</v>
      </c>
      <c r="I4" s="269">
        <v>3</v>
      </c>
      <c r="J4" s="269">
        <v>2</v>
      </c>
      <c r="K4" s="269">
        <v>3</v>
      </c>
      <c r="L4" s="269">
        <v>2</v>
      </c>
      <c r="M4" s="269">
        <v>2</v>
      </c>
      <c r="N4" s="269">
        <v>2</v>
      </c>
      <c r="O4" s="269">
        <v>3</v>
      </c>
      <c r="P4" s="269">
        <v>2</v>
      </c>
      <c r="Q4" s="269">
        <v>3</v>
      </c>
      <c r="R4" s="269">
        <v>3</v>
      </c>
      <c r="S4" s="269">
        <v>2</v>
      </c>
      <c r="T4" s="270">
        <v>2</v>
      </c>
      <c r="U4" s="271">
        <f>SUM(Prokrastinasi!$G4:$T4)</f>
        <v>34</v>
      </c>
      <c r="V4" s="271" t="str">
        <f>IF(Form_Responses3[[#This Row],[Total Y]]&lt;23.716,"RENDAH",IF(Form_Responses3[[#This Row],[Total Y]]&lt;34.705,"SEDANG",IF(Form_Responses3[[#This Row],[Total Y]]&gt;34.705,"TINGGI")))</f>
        <v>SEDANG</v>
      </c>
    </row>
    <row r="5" spans="1:25" ht="22.5" customHeight="1" x14ac:dyDescent="0.2">
      <c r="A5" s="268" t="s">
        <v>8</v>
      </c>
      <c r="B5" s="268" t="s">
        <v>23</v>
      </c>
      <c r="C5" s="268" t="s">
        <v>24</v>
      </c>
      <c r="D5" s="268" t="s">
        <v>25</v>
      </c>
      <c r="E5" s="268" t="s">
        <v>17</v>
      </c>
      <c r="F5" s="268" t="s">
        <v>26</v>
      </c>
      <c r="G5" s="269">
        <v>2</v>
      </c>
      <c r="H5" s="269">
        <v>4</v>
      </c>
      <c r="I5" s="269">
        <v>4</v>
      </c>
      <c r="J5" s="269">
        <v>1</v>
      </c>
      <c r="K5" s="269">
        <v>3</v>
      </c>
      <c r="L5" s="269">
        <v>3</v>
      </c>
      <c r="M5" s="269">
        <v>2</v>
      </c>
      <c r="N5" s="269">
        <v>2</v>
      </c>
      <c r="O5" s="269">
        <v>3</v>
      </c>
      <c r="P5" s="269">
        <v>3</v>
      </c>
      <c r="Q5" s="269">
        <v>3</v>
      </c>
      <c r="R5" s="269">
        <v>3</v>
      </c>
      <c r="S5" s="269">
        <v>2</v>
      </c>
      <c r="T5" s="270">
        <v>2</v>
      </c>
      <c r="U5" s="271">
        <f>SUM(Prokrastinasi!$G5:$T5)</f>
        <v>37</v>
      </c>
      <c r="V5" s="271" t="str">
        <f>IF(Form_Responses3[[#This Row],[Total Y]]&lt;23.716,"RENDAH",IF(Form_Responses3[[#This Row],[Total Y]]&lt;34.705,"SEDANG",IF(Form_Responses3[[#This Row],[Total Y]]&gt;34.705,"TINGGI")))</f>
        <v>TINGGI</v>
      </c>
      <c r="X5" s="316" t="s">
        <v>746</v>
      </c>
      <c r="Y5" s="316"/>
    </row>
    <row r="6" spans="1:25" ht="22.5" customHeight="1" x14ac:dyDescent="0.2">
      <c r="A6" s="268" t="s">
        <v>8</v>
      </c>
      <c r="B6" s="268" t="s">
        <v>28</v>
      </c>
      <c r="C6" s="268" t="s">
        <v>10</v>
      </c>
      <c r="D6" s="268" t="s">
        <v>29</v>
      </c>
      <c r="E6" s="268" t="s">
        <v>12</v>
      </c>
      <c r="F6" s="268" t="s">
        <v>26</v>
      </c>
      <c r="G6" s="269">
        <v>2</v>
      </c>
      <c r="H6" s="269">
        <v>2</v>
      </c>
      <c r="I6" s="269">
        <v>2</v>
      </c>
      <c r="J6" s="269">
        <v>2</v>
      </c>
      <c r="K6" s="269">
        <v>2</v>
      </c>
      <c r="L6" s="269">
        <v>2</v>
      </c>
      <c r="M6" s="269">
        <v>2</v>
      </c>
      <c r="N6" s="269">
        <v>2</v>
      </c>
      <c r="O6" s="269">
        <v>2</v>
      </c>
      <c r="P6" s="269">
        <v>2</v>
      </c>
      <c r="Q6" s="269">
        <v>2</v>
      </c>
      <c r="R6" s="269">
        <v>2</v>
      </c>
      <c r="S6" s="269">
        <v>2</v>
      </c>
      <c r="T6" s="270">
        <v>1</v>
      </c>
      <c r="U6" s="271">
        <f>SUM(Prokrastinasi!$G6:$T6)</f>
        <v>27</v>
      </c>
      <c r="V6" s="271" t="str">
        <f>IF(Form_Responses3[[#This Row],[Total Y]]&lt;23.716,"RENDAH",IF(Form_Responses3[[#This Row],[Total Y]]&lt;34.705,"SEDANG",IF(Form_Responses3[[#This Row],[Total Y]]&gt;34.705,"TINGGI")))</f>
        <v>SEDANG</v>
      </c>
      <c r="X6" s="288" t="s">
        <v>239</v>
      </c>
      <c r="Y6" s="288">
        <f>AVERAGE(Form_Responses3[Total Y])</f>
        <v>29.211111111111112</v>
      </c>
    </row>
    <row r="7" spans="1:25" ht="22.5" customHeight="1" x14ac:dyDescent="0.2">
      <c r="A7" s="268" t="s">
        <v>8</v>
      </c>
      <c r="B7" s="268" t="s">
        <v>31</v>
      </c>
      <c r="C7" s="268" t="s">
        <v>10</v>
      </c>
      <c r="D7" s="268" t="s">
        <v>11</v>
      </c>
      <c r="E7" s="268" t="s">
        <v>12</v>
      </c>
      <c r="F7" s="268" t="s">
        <v>26</v>
      </c>
      <c r="G7" s="269">
        <v>1</v>
      </c>
      <c r="H7" s="269">
        <v>2</v>
      </c>
      <c r="I7" s="269">
        <v>2</v>
      </c>
      <c r="J7" s="269">
        <v>2</v>
      </c>
      <c r="K7" s="269">
        <v>2</v>
      </c>
      <c r="L7" s="269">
        <v>2</v>
      </c>
      <c r="M7" s="269">
        <v>1</v>
      </c>
      <c r="N7" s="269">
        <v>2</v>
      </c>
      <c r="O7" s="269">
        <v>2</v>
      </c>
      <c r="P7" s="269">
        <v>2</v>
      </c>
      <c r="Q7" s="269">
        <v>2</v>
      </c>
      <c r="R7" s="269">
        <v>2</v>
      </c>
      <c r="S7" s="269">
        <v>1</v>
      </c>
      <c r="T7" s="270">
        <v>1</v>
      </c>
      <c r="U7" s="271">
        <f>SUM(Prokrastinasi!$G7:$T7)</f>
        <v>24</v>
      </c>
      <c r="V7" s="271" t="str">
        <f>IF(Form_Responses3[[#This Row],[Total Y]]&lt;23.716,"RENDAH",IF(Form_Responses3[[#This Row],[Total Y]]&lt;34.705,"SEDANG",IF(Form_Responses3[[#This Row],[Total Y]]&gt;34.705,"TINGGI")))</f>
        <v>SEDANG</v>
      </c>
      <c r="X7" s="288" t="s">
        <v>240</v>
      </c>
      <c r="Y7" s="288">
        <f>MEDIAN(Form_Responses3[Total Y])</f>
        <v>29</v>
      </c>
    </row>
    <row r="8" spans="1:25" ht="22.5" customHeight="1" x14ac:dyDescent="0.2">
      <c r="A8" s="268" t="s">
        <v>8</v>
      </c>
      <c r="B8" s="268" t="s">
        <v>33</v>
      </c>
      <c r="C8" s="268" t="s">
        <v>10</v>
      </c>
      <c r="D8" s="268" t="s">
        <v>11</v>
      </c>
      <c r="E8" s="268" t="s">
        <v>17</v>
      </c>
      <c r="F8" s="268" t="s">
        <v>21</v>
      </c>
      <c r="G8" s="269">
        <v>1</v>
      </c>
      <c r="H8" s="269">
        <v>2</v>
      </c>
      <c r="I8" s="269">
        <v>2</v>
      </c>
      <c r="J8" s="269">
        <v>1</v>
      </c>
      <c r="K8" s="269">
        <v>2</v>
      </c>
      <c r="L8" s="269">
        <v>1</v>
      </c>
      <c r="M8" s="269">
        <v>1</v>
      </c>
      <c r="N8" s="269">
        <v>1</v>
      </c>
      <c r="O8" s="269">
        <v>2</v>
      </c>
      <c r="P8" s="269">
        <v>1</v>
      </c>
      <c r="Q8" s="269">
        <v>2</v>
      </c>
      <c r="R8" s="269">
        <v>2</v>
      </c>
      <c r="S8" s="269">
        <v>1</v>
      </c>
      <c r="T8" s="270">
        <v>1</v>
      </c>
      <c r="U8" s="271">
        <f>SUM(Prokrastinasi!$G8:$T8)</f>
        <v>20</v>
      </c>
      <c r="V8" s="271" t="str">
        <f>IF(Form_Responses3[[#This Row],[Total Y]]&lt;23.716,"RENDAH",IF(Form_Responses3[[#This Row],[Total Y]]&lt;34.705,"SEDANG",IF(Form_Responses3[[#This Row],[Total Y]]&gt;34.705,"TINGGI")))</f>
        <v>RENDAH</v>
      </c>
      <c r="X8" s="288" t="s">
        <v>224</v>
      </c>
      <c r="Y8" s="288">
        <f>_xlfn.STDEV.P(Form_Responses3[Total Y])</f>
        <v>5.4944304010605833</v>
      </c>
    </row>
    <row r="9" spans="1:25" ht="22.5" customHeight="1" x14ac:dyDescent="0.2">
      <c r="A9" s="268" t="s">
        <v>8</v>
      </c>
      <c r="B9" s="268" t="s">
        <v>35</v>
      </c>
      <c r="C9" s="268" t="s">
        <v>10</v>
      </c>
      <c r="D9" s="268" t="s">
        <v>25</v>
      </c>
      <c r="E9" s="268" t="s">
        <v>17</v>
      </c>
      <c r="F9" s="268" t="s">
        <v>21</v>
      </c>
      <c r="G9" s="269">
        <v>1</v>
      </c>
      <c r="H9" s="269">
        <v>2</v>
      </c>
      <c r="I9" s="269">
        <v>2</v>
      </c>
      <c r="J9" s="269">
        <v>2</v>
      </c>
      <c r="K9" s="269">
        <v>2</v>
      </c>
      <c r="L9" s="269">
        <v>2</v>
      </c>
      <c r="M9" s="269">
        <v>1</v>
      </c>
      <c r="N9" s="269">
        <v>2</v>
      </c>
      <c r="O9" s="269">
        <v>2</v>
      </c>
      <c r="P9" s="269">
        <v>2</v>
      </c>
      <c r="Q9" s="269">
        <v>2</v>
      </c>
      <c r="R9" s="269">
        <v>2</v>
      </c>
      <c r="S9" s="269">
        <v>1</v>
      </c>
      <c r="T9" s="270">
        <v>1</v>
      </c>
      <c r="U9" s="271">
        <f>SUM(Prokrastinasi!$G9:$T9)</f>
        <v>24</v>
      </c>
      <c r="V9" s="271" t="str">
        <f>IF(Form_Responses3[[#This Row],[Total Y]]&lt;23.716,"RENDAH",IF(Form_Responses3[[#This Row],[Total Y]]&lt;34.705,"SEDANG",IF(Form_Responses3[[#This Row],[Total Y]]&gt;34.705,"TINGGI")))</f>
        <v>SEDANG</v>
      </c>
      <c r="X9" s="288" t="s">
        <v>230</v>
      </c>
      <c r="Y9" s="288">
        <f>Y6-Y8</f>
        <v>23.716680710050529</v>
      </c>
    </row>
    <row r="10" spans="1:25" ht="22.5" customHeight="1" x14ac:dyDescent="0.2">
      <c r="A10" s="268" t="s">
        <v>8</v>
      </c>
      <c r="B10" s="268" t="s">
        <v>37</v>
      </c>
      <c r="C10" s="268" t="s">
        <v>10</v>
      </c>
      <c r="D10" s="268" t="s">
        <v>16</v>
      </c>
      <c r="E10" s="268" t="s">
        <v>17</v>
      </c>
      <c r="F10" s="268" t="s">
        <v>21</v>
      </c>
      <c r="G10" s="269">
        <v>1</v>
      </c>
      <c r="H10" s="269">
        <v>2</v>
      </c>
      <c r="I10" s="269">
        <v>2</v>
      </c>
      <c r="J10" s="269">
        <v>2</v>
      </c>
      <c r="K10" s="269">
        <v>2</v>
      </c>
      <c r="L10" s="269">
        <v>1</v>
      </c>
      <c r="M10" s="269">
        <v>1</v>
      </c>
      <c r="N10" s="269">
        <v>1</v>
      </c>
      <c r="O10" s="269">
        <v>2</v>
      </c>
      <c r="P10" s="269">
        <v>1</v>
      </c>
      <c r="Q10" s="269">
        <v>2</v>
      </c>
      <c r="R10" s="269">
        <v>2</v>
      </c>
      <c r="S10" s="269">
        <v>1</v>
      </c>
      <c r="T10" s="270">
        <v>1</v>
      </c>
      <c r="U10" s="271">
        <f>SUM(Prokrastinasi!$G10:$T10)</f>
        <v>21</v>
      </c>
      <c r="V10" s="271" t="str">
        <f>IF(Form_Responses3[[#This Row],[Total Y]]&lt;23.716,"RENDAH",IF(Form_Responses3[[#This Row],[Total Y]]&lt;34.705,"SEDANG",IF(Form_Responses3[[#This Row],[Total Y]]&gt;34.705,"TINGGI")))</f>
        <v>RENDAH</v>
      </c>
      <c r="X10" s="288" t="s">
        <v>231</v>
      </c>
      <c r="Y10" s="288">
        <f>Y6+Y8</f>
        <v>34.705541512171692</v>
      </c>
    </row>
    <row r="11" spans="1:25" ht="22.5" customHeight="1" x14ac:dyDescent="0.2">
      <c r="A11" s="268" t="s">
        <v>8</v>
      </c>
      <c r="B11" s="268" t="s">
        <v>39</v>
      </c>
      <c r="C11" s="268" t="s">
        <v>10</v>
      </c>
      <c r="D11" s="268" t="s">
        <v>11</v>
      </c>
      <c r="E11" s="268" t="s">
        <v>12</v>
      </c>
      <c r="F11" s="268" t="s">
        <v>13</v>
      </c>
      <c r="G11" s="269">
        <v>1</v>
      </c>
      <c r="H11" s="269">
        <v>2</v>
      </c>
      <c r="I11" s="269">
        <v>2</v>
      </c>
      <c r="J11" s="269">
        <v>2</v>
      </c>
      <c r="K11" s="269">
        <v>2</v>
      </c>
      <c r="L11" s="269">
        <v>2</v>
      </c>
      <c r="M11" s="269">
        <v>1</v>
      </c>
      <c r="N11" s="269">
        <v>1</v>
      </c>
      <c r="O11" s="269">
        <v>2</v>
      </c>
      <c r="P11" s="269">
        <v>2</v>
      </c>
      <c r="Q11" s="269">
        <v>2</v>
      </c>
      <c r="R11" s="269">
        <v>2</v>
      </c>
      <c r="S11" s="269">
        <v>1</v>
      </c>
      <c r="T11" s="270">
        <v>1</v>
      </c>
      <c r="U11" s="271">
        <f>SUM(Prokrastinasi!$G11:$T11)</f>
        <v>23</v>
      </c>
      <c r="V11" s="271" t="str">
        <f>IF(Form_Responses3[[#This Row],[Total Y]]&lt;23.716,"RENDAH",IF(Form_Responses3[[#This Row],[Total Y]]&lt;34.705,"SEDANG",IF(Form_Responses3[[#This Row],[Total Y]]&gt;34.705,"TINGGI")))</f>
        <v>RENDAH</v>
      </c>
      <c r="X11" s="9"/>
      <c r="Y11" s="9"/>
    </row>
    <row r="12" spans="1:25" ht="22.5" customHeight="1" x14ac:dyDescent="0.2">
      <c r="A12" s="268" t="s">
        <v>8</v>
      </c>
      <c r="B12" s="268" t="s">
        <v>41</v>
      </c>
      <c r="C12" s="268" t="s">
        <v>10</v>
      </c>
      <c r="D12" s="268" t="s">
        <v>11</v>
      </c>
      <c r="E12" s="268" t="s">
        <v>12</v>
      </c>
      <c r="F12" s="268" t="s">
        <v>13</v>
      </c>
      <c r="G12" s="269">
        <v>2</v>
      </c>
      <c r="H12" s="269">
        <v>2</v>
      </c>
      <c r="I12" s="269">
        <v>2</v>
      </c>
      <c r="J12" s="269">
        <v>2</v>
      </c>
      <c r="K12" s="269">
        <v>2</v>
      </c>
      <c r="L12" s="269">
        <v>2</v>
      </c>
      <c r="M12" s="269">
        <v>2</v>
      </c>
      <c r="N12" s="269">
        <v>2</v>
      </c>
      <c r="O12" s="269">
        <v>1</v>
      </c>
      <c r="P12" s="269">
        <v>2</v>
      </c>
      <c r="Q12" s="269">
        <v>2</v>
      </c>
      <c r="R12" s="269">
        <v>2</v>
      </c>
      <c r="S12" s="269">
        <v>1</v>
      </c>
      <c r="T12" s="270">
        <v>1</v>
      </c>
      <c r="U12" s="271">
        <f>SUM(Prokrastinasi!$G12:$T12)</f>
        <v>25</v>
      </c>
      <c r="V12" s="271" t="str">
        <f>IF(Form_Responses3[[#This Row],[Total Y]]&lt;23.716,"RENDAH",IF(Form_Responses3[[#This Row],[Total Y]]&lt;34.705,"SEDANG",IF(Form_Responses3[[#This Row],[Total Y]]&gt;34.705,"TINGGI")))</f>
        <v>SEDANG</v>
      </c>
      <c r="X12" s="317" t="s">
        <v>235</v>
      </c>
      <c r="Y12" s="317"/>
    </row>
    <row r="13" spans="1:25" ht="22.5" customHeight="1" x14ac:dyDescent="0.2">
      <c r="A13" s="268" t="s">
        <v>8</v>
      </c>
      <c r="B13" s="268" t="s">
        <v>43</v>
      </c>
      <c r="C13" s="268" t="s">
        <v>10</v>
      </c>
      <c r="D13" s="268" t="s">
        <v>11</v>
      </c>
      <c r="E13" s="268" t="s">
        <v>12</v>
      </c>
      <c r="F13" s="268" t="s">
        <v>26</v>
      </c>
      <c r="G13" s="269">
        <v>2</v>
      </c>
      <c r="H13" s="269">
        <v>2</v>
      </c>
      <c r="I13" s="269">
        <v>2</v>
      </c>
      <c r="J13" s="269">
        <v>2</v>
      </c>
      <c r="K13" s="269">
        <v>2</v>
      </c>
      <c r="L13" s="269">
        <v>2</v>
      </c>
      <c r="M13" s="269">
        <v>2</v>
      </c>
      <c r="N13" s="269">
        <v>2</v>
      </c>
      <c r="O13" s="269">
        <v>2</v>
      </c>
      <c r="P13" s="269">
        <v>2</v>
      </c>
      <c r="Q13" s="269">
        <v>2</v>
      </c>
      <c r="R13" s="269">
        <v>2</v>
      </c>
      <c r="S13" s="269">
        <v>1</v>
      </c>
      <c r="T13" s="270">
        <v>2</v>
      </c>
      <c r="U13" s="271">
        <f>SUM(Prokrastinasi!$G13:$T13)</f>
        <v>27</v>
      </c>
      <c r="V13" s="271" t="str">
        <f>IF(Form_Responses3[[#This Row],[Total Y]]&lt;23.716,"RENDAH",IF(Form_Responses3[[#This Row],[Total Y]]&lt;34.705,"SEDANG",IF(Form_Responses3[[#This Row],[Total Y]]&gt;34.705,"TINGGI")))</f>
        <v>SEDANG</v>
      </c>
      <c r="X13" s="289" t="s">
        <v>232</v>
      </c>
      <c r="Y13" s="289" t="s">
        <v>749</v>
      </c>
    </row>
    <row r="14" spans="1:25" ht="22.5" customHeight="1" x14ac:dyDescent="0.2">
      <c r="A14" s="268" t="s">
        <v>8</v>
      </c>
      <c r="B14" s="268" t="s">
        <v>45</v>
      </c>
      <c r="C14" s="268" t="s">
        <v>24</v>
      </c>
      <c r="D14" s="268" t="s">
        <v>46</v>
      </c>
      <c r="E14" s="268" t="s">
        <v>47</v>
      </c>
      <c r="F14" s="268" t="s">
        <v>26</v>
      </c>
      <c r="G14" s="269">
        <v>1</v>
      </c>
      <c r="H14" s="269">
        <v>2</v>
      </c>
      <c r="I14" s="269">
        <v>2</v>
      </c>
      <c r="J14" s="269">
        <v>1</v>
      </c>
      <c r="K14" s="269">
        <v>1</v>
      </c>
      <c r="L14" s="269">
        <v>1</v>
      </c>
      <c r="M14" s="269">
        <v>1</v>
      </c>
      <c r="N14" s="269">
        <v>1</v>
      </c>
      <c r="O14" s="269">
        <v>2</v>
      </c>
      <c r="P14" s="269">
        <v>1</v>
      </c>
      <c r="Q14" s="269">
        <v>2</v>
      </c>
      <c r="R14" s="269">
        <v>2</v>
      </c>
      <c r="S14" s="269">
        <v>1</v>
      </c>
      <c r="T14" s="270">
        <v>1</v>
      </c>
      <c r="U14" s="271">
        <f>SUM(Prokrastinasi!$G14:$T14)</f>
        <v>19</v>
      </c>
      <c r="V14" s="271" t="str">
        <f>IF(Form_Responses3[[#This Row],[Total Y]]&lt;23.716,"RENDAH",IF(Form_Responses3[[#This Row],[Total Y]]&lt;34.705,"SEDANG",IF(Form_Responses3[[#This Row],[Total Y]]&gt;34.705,"TINGGI")))</f>
        <v>RENDAH</v>
      </c>
      <c r="X14" s="289" t="s">
        <v>233</v>
      </c>
      <c r="Y14" s="290" t="s">
        <v>750</v>
      </c>
    </row>
    <row r="15" spans="1:25" ht="22.5" customHeight="1" x14ac:dyDescent="0.2">
      <c r="A15" s="268" t="s">
        <v>8</v>
      </c>
      <c r="B15" s="268" t="s">
        <v>49</v>
      </c>
      <c r="C15" s="268" t="s">
        <v>24</v>
      </c>
      <c r="D15" s="268" t="s">
        <v>16</v>
      </c>
      <c r="E15" s="268" t="s">
        <v>12</v>
      </c>
      <c r="F15" s="268" t="s">
        <v>21</v>
      </c>
      <c r="G15" s="269">
        <v>2</v>
      </c>
      <c r="H15" s="269">
        <v>3</v>
      </c>
      <c r="I15" s="269">
        <v>1</v>
      </c>
      <c r="J15" s="269">
        <v>4</v>
      </c>
      <c r="K15" s="269">
        <v>4</v>
      </c>
      <c r="L15" s="269">
        <v>2</v>
      </c>
      <c r="M15" s="269">
        <v>2</v>
      </c>
      <c r="N15" s="269">
        <v>2</v>
      </c>
      <c r="O15" s="269">
        <v>3</v>
      </c>
      <c r="P15" s="269">
        <v>2</v>
      </c>
      <c r="Q15" s="269">
        <v>3</v>
      </c>
      <c r="R15" s="269">
        <v>3</v>
      </c>
      <c r="S15" s="269">
        <v>2</v>
      </c>
      <c r="T15" s="270">
        <v>2</v>
      </c>
      <c r="U15" s="271">
        <f>SUM(Prokrastinasi!$G15:$T15)</f>
        <v>35</v>
      </c>
      <c r="V15" s="271" t="str">
        <f>IF(Form_Responses3[[#This Row],[Total Y]]&lt;23.716,"RENDAH",IF(Form_Responses3[[#This Row],[Total Y]]&lt;34.705,"SEDANG",IF(Form_Responses3[[#This Row],[Total Y]]&gt;34.705,"TINGGI")))</f>
        <v>TINGGI</v>
      </c>
      <c r="X15" s="289" t="s">
        <v>234</v>
      </c>
      <c r="Y15" s="289" t="s">
        <v>751</v>
      </c>
    </row>
    <row r="16" spans="1:25" ht="22.5" customHeight="1" x14ac:dyDescent="0.2">
      <c r="A16" s="268" t="s">
        <v>8</v>
      </c>
      <c r="B16" s="268" t="s">
        <v>51</v>
      </c>
      <c r="C16" s="268" t="s">
        <v>24</v>
      </c>
      <c r="D16" s="268" t="s">
        <v>52</v>
      </c>
      <c r="E16" s="268" t="s">
        <v>53</v>
      </c>
      <c r="F16" s="268" t="s">
        <v>26</v>
      </c>
      <c r="G16" s="269">
        <v>2</v>
      </c>
      <c r="H16" s="269">
        <v>2</v>
      </c>
      <c r="I16" s="269">
        <v>3</v>
      </c>
      <c r="J16" s="269">
        <v>2</v>
      </c>
      <c r="K16" s="269">
        <v>2</v>
      </c>
      <c r="L16" s="269">
        <v>2</v>
      </c>
      <c r="M16" s="269">
        <v>2</v>
      </c>
      <c r="N16" s="269">
        <v>2</v>
      </c>
      <c r="O16" s="269">
        <v>1</v>
      </c>
      <c r="P16" s="269">
        <v>2</v>
      </c>
      <c r="Q16" s="269">
        <v>4</v>
      </c>
      <c r="R16" s="269">
        <v>4</v>
      </c>
      <c r="S16" s="269">
        <v>2</v>
      </c>
      <c r="T16" s="270">
        <v>2</v>
      </c>
      <c r="U16" s="271">
        <f>SUM(Prokrastinasi!$G16:$T16)</f>
        <v>32</v>
      </c>
      <c r="V16" s="271" t="str">
        <f>IF(Form_Responses3[[#This Row],[Total Y]]&lt;23.716,"RENDAH",IF(Form_Responses3[[#This Row],[Total Y]]&lt;34.705,"SEDANG",IF(Form_Responses3[[#This Row],[Total Y]]&gt;34.705,"TINGGI")))</f>
        <v>SEDANG</v>
      </c>
    </row>
    <row r="17" spans="1:25" ht="22.5" customHeight="1" x14ac:dyDescent="0.2">
      <c r="A17" s="268" t="s">
        <v>8</v>
      </c>
      <c r="B17" s="268" t="s">
        <v>55</v>
      </c>
      <c r="C17" s="268" t="s">
        <v>10</v>
      </c>
      <c r="D17" s="268" t="s">
        <v>16</v>
      </c>
      <c r="E17" s="268" t="s">
        <v>12</v>
      </c>
      <c r="F17" s="268" t="s">
        <v>21</v>
      </c>
      <c r="G17" s="269">
        <v>3</v>
      </c>
      <c r="H17" s="269">
        <v>3</v>
      </c>
      <c r="I17" s="269">
        <v>3</v>
      </c>
      <c r="J17" s="269">
        <v>3</v>
      </c>
      <c r="K17" s="269">
        <v>3</v>
      </c>
      <c r="L17" s="269">
        <v>3</v>
      </c>
      <c r="M17" s="269">
        <v>2</v>
      </c>
      <c r="N17" s="269">
        <v>3</v>
      </c>
      <c r="O17" s="269">
        <v>4</v>
      </c>
      <c r="P17" s="269">
        <v>4</v>
      </c>
      <c r="Q17" s="269">
        <v>1</v>
      </c>
      <c r="R17" s="269">
        <v>3</v>
      </c>
      <c r="S17" s="269">
        <v>2</v>
      </c>
      <c r="T17" s="270">
        <v>2</v>
      </c>
      <c r="U17" s="271">
        <f>SUM(Prokrastinasi!$G17:$T17)</f>
        <v>39</v>
      </c>
      <c r="V17" s="271" t="str">
        <f>IF(Form_Responses3[[#This Row],[Total Y]]&lt;23.716,"RENDAH",IF(Form_Responses3[[#This Row],[Total Y]]&lt;34.705,"SEDANG",IF(Form_Responses3[[#This Row],[Total Y]]&gt;34.705,"TINGGI")))</f>
        <v>TINGGI</v>
      </c>
      <c r="X17" s="289" t="s">
        <v>232</v>
      </c>
      <c r="Y17" s="288">
        <f>COUNTIF(Form_Responses3[KATEGORI],"RENDAH")</f>
        <v>27</v>
      </c>
    </row>
    <row r="18" spans="1:25" ht="22.5" customHeight="1" x14ac:dyDescent="0.2">
      <c r="A18" s="268" t="s">
        <v>8</v>
      </c>
      <c r="B18" s="268" t="s">
        <v>57</v>
      </c>
      <c r="C18" s="268" t="s">
        <v>10</v>
      </c>
      <c r="D18" s="268" t="s">
        <v>52</v>
      </c>
      <c r="E18" s="268" t="s">
        <v>53</v>
      </c>
      <c r="F18" s="268" t="s">
        <v>26</v>
      </c>
      <c r="G18" s="269">
        <v>2</v>
      </c>
      <c r="H18" s="269">
        <v>3</v>
      </c>
      <c r="I18" s="269">
        <v>3</v>
      </c>
      <c r="J18" s="269">
        <v>2</v>
      </c>
      <c r="K18" s="269">
        <v>3</v>
      </c>
      <c r="L18" s="269">
        <v>2</v>
      </c>
      <c r="M18" s="269">
        <v>2</v>
      </c>
      <c r="N18" s="269">
        <v>2</v>
      </c>
      <c r="O18" s="269">
        <v>3</v>
      </c>
      <c r="P18" s="269">
        <v>2</v>
      </c>
      <c r="Q18" s="269">
        <v>3</v>
      </c>
      <c r="R18" s="269">
        <v>3</v>
      </c>
      <c r="S18" s="269">
        <v>2</v>
      </c>
      <c r="T18" s="270">
        <v>2</v>
      </c>
      <c r="U18" s="271">
        <f>SUM(Prokrastinasi!$G18:$T18)</f>
        <v>34</v>
      </c>
      <c r="V18" s="271" t="str">
        <f>IF(Form_Responses3[[#This Row],[Total Y]]&lt;23.716,"RENDAH",IF(Form_Responses3[[#This Row],[Total Y]]&lt;34.705,"SEDANG",IF(Form_Responses3[[#This Row],[Total Y]]&gt;34.705,"TINGGI")))</f>
        <v>SEDANG</v>
      </c>
      <c r="X18" s="289" t="s">
        <v>233</v>
      </c>
      <c r="Y18" s="288">
        <f>COUNTIF(Form_Responses3[KATEGORI],"SEDANG")</f>
        <v>126</v>
      </c>
    </row>
    <row r="19" spans="1:25" ht="22.5" customHeight="1" x14ac:dyDescent="0.2">
      <c r="A19" s="268" t="s">
        <v>8</v>
      </c>
      <c r="B19" s="268" t="s">
        <v>59</v>
      </c>
      <c r="C19" s="268" t="s">
        <v>10</v>
      </c>
      <c r="D19" s="268" t="s">
        <v>60</v>
      </c>
      <c r="E19" s="268" t="s">
        <v>61</v>
      </c>
      <c r="F19" s="268" t="s">
        <v>26</v>
      </c>
      <c r="G19" s="269">
        <v>1</v>
      </c>
      <c r="H19" s="269">
        <v>2</v>
      </c>
      <c r="I19" s="269">
        <v>2</v>
      </c>
      <c r="J19" s="269">
        <v>2</v>
      </c>
      <c r="K19" s="269">
        <v>2</v>
      </c>
      <c r="L19" s="269">
        <v>2</v>
      </c>
      <c r="M19" s="269">
        <v>1</v>
      </c>
      <c r="N19" s="269">
        <v>1</v>
      </c>
      <c r="O19" s="269">
        <v>2</v>
      </c>
      <c r="P19" s="269">
        <v>1</v>
      </c>
      <c r="Q19" s="269">
        <v>2</v>
      </c>
      <c r="R19" s="269">
        <v>2</v>
      </c>
      <c r="S19" s="269">
        <v>1</v>
      </c>
      <c r="T19" s="270">
        <v>1</v>
      </c>
      <c r="U19" s="271">
        <f>SUM(Prokrastinasi!$G19:$T19)</f>
        <v>22</v>
      </c>
      <c r="V19" s="271" t="str">
        <f>IF(Form_Responses3[[#This Row],[Total Y]]&lt;23.716,"RENDAH",IF(Form_Responses3[[#This Row],[Total Y]]&lt;34.705,"SEDANG",IF(Form_Responses3[[#This Row],[Total Y]]&gt;34.705,"TINGGI")))</f>
        <v>RENDAH</v>
      </c>
      <c r="X19" s="289" t="s">
        <v>234</v>
      </c>
      <c r="Y19" s="288">
        <f>COUNTIF(Form_Responses3[KATEGORI],"TINGGI")</f>
        <v>27</v>
      </c>
    </row>
    <row r="20" spans="1:25" ht="22.5" customHeight="1" x14ac:dyDescent="0.2">
      <c r="A20" s="268" t="s">
        <v>8</v>
      </c>
      <c r="B20" s="268" t="s">
        <v>63</v>
      </c>
      <c r="C20" s="268" t="s">
        <v>10</v>
      </c>
      <c r="D20" s="268" t="s">
        <v>25</v>
      </c>
      <c r="E20" s="268" t="s">
        <v>64</v>
      </c>
      <c r="F20" s="268" t="s">
        <v>21</v>
      </c>
      <c r="G20" s="269">
        <v>2</v>
      </c>
      <c r="H20" s="269">
        <v>2</v>
      </c>
      <c r="I20" s="269">
        <v>3</v>
      </c>
      <c r="J20" s="269">
        <v>2</v>
      </c>
      <c r="K20" s="269">
        <v>2</v>
      </c>
      <c r="L20" s="269">
        <v>2</v>
      </c>
      <c r="M20" s="269">
        <v>2</v>
      </c>
      <c r="N20" s="269">
        <v>2</v>
      </c>
      <c r="O20" s="269">
        <v>3</v>
      </c>
      <c r="P20" s="269">
        <v>2</v>
      </c>
      <c r="Q20" s="269">
        <v>3</v>
      </c>
      <c r="R20" s="269">
        <v>2</v>
      </c>
      <c r="S20" s="269">
        <v>2</v>
      </c>
      <c r="T20" s="270">
        <v>2</v>
      </c>
      <c r="U20" s="271">
        <f>SUM(Prokrastinasi!$G20:$T20)</f>
        <v>31</v>
      </c>
      <c r="V20" s="271" t="str">
        <f>IF(Form_Responses3[[#This Row],[Total Y]]&lt;23.716,"RENDAH",IF(Form_Responses3[[#This Row],[Total Y]]&lt;34.705,"SEDANG",IF(Form_Responses3[[#This Row],[Total Y]]&gt;34.705,"TINGGI")))</f>
        <v>SEDANG</v>
      </c>
    </row>
    <row r="21" spans="1:25" ht="22.5" customHeight="1" x14ac:dyDescent="0.2">
      <c r="A21" s="268" t="s">
        <v>8</v>
      </c>
      <c r="B21" s="268" t="s">
        <v>66</v>
      </c>
      <c r="C21" s="268" t="s">
        <v>10</v>
      </c>
      <c r="D21" s="268" t="s">
        <v>52</v>
      </c>
      <c r="E21" s="268" t="s">
        <v>53</v>
      </c>
      <c r="F21" s="268" t="s">
        <v>26</v>
      </c>
      <c r="G21" s="269">
        <v>2</v>
      </c>
      <c r="H21" s="269">
        <v>2</v>
      </c>
      <c r="I21" s="269">
        <v>2</v>
      </c>
      <c r="J21" s="269">
        <v>2</v>
      </c>
      <c r="K21" s="269">
        <v>2</v>
      </c>
      <c r="L21" s="269">
        <v>2</v>
      </c>
      <c r="M21" s="269">
        <v>1</v>
      </c>
      <c r="N21" s="269">
        <v>2</v>
      </c>
      <c r="O21" s="269">
        <v>2</v>
      </c>
      <c r="P21" s="269">
        <v>2</v>
      </c>
      <c r="Q21" s="269">
        <v>2</v>
      </c>
      <c r="R21" s="269">
        <v>2</v>
      </c>
      <c r="S21" s="269">
        <v>1</v>
      </c>
      <c r="T21" s="270">
        <v>1</v>
      </c>
      <c r="U21" s="271">
        <f>SUM(Prokrastinasi!$G21:$T21)</f>
        <v>25</v>
      </c>
      <c r="V21" s="271" t="str">
        <f>IF(Form_Responses3[[#This Row],[Total Y]]&lt;23.716,"RENDAH",IF(Form_Responses3[[#This Row],[Total Y]]&lt;34.705,"SEDANG",IF(Form_Responses3[[#This Row],[Total Y]]&gt;34.705,"TINGGI")))</f>
        <v>SEDANG</v>
      </c>
    </row>
    <row r="22" spans="1:25" ht="22.5" customHeight="1" x14ac:dyDescent="0.2">
      <c r="A22" s="268" t="s">
        <v>8</v>
      </c>
      <c r="B22" s="268" t="s">
        <v>68</v>
      </c>
      <c r="C22" s="268" t="s">
        <v>24</v>
      </c>
      <c r="D22" s="268" t="s">
        <v>69</v>
      </c>
      <c r="E22" s="268" t="s">
        <v>70</v>
      </c>
      <c r="F22" s="268" t="s">
        <v>21</v>
      </c>
      <c r="G22" s="269">
        <v>2</v>
      </c>
      <c r="H22" s="269">
        <v>2</v>
      </c>
      <c r="I22" s="269">
        <v>2</v>
      </c>
      <c r="J22" s="269">
        <v>2</v>
      </c>
      <c r="K22" s="269">
        <v>2</v>
      </c>
      <c r="L22" s="269">
        <v>2</v>
      </c>
      <c r="M22" s="269">
        <v>2</v>
      </c>
      <c r="N22" s="269">
        <v>2</v>
      </c>
      <c r="O22" s="269">
        <v>2</v>
      </c>
      <c r="P22" s="269">
        <v>2</v>
      </c>
      <c r="Q22" s="269">
        <v>2</v>
      </c>
      <c r="R22" s="269">
        <v>2</v>
      </c>
      <c r="S22" s="269">
        <v>2</v>
      </c>
      <c r="T22" s="270">
        <v>2</v>
      </c>
      <c r="U22" s="271">
        <f>SUM(Prokrastinasi!$G22:$T22)</f>
        <v>28</v>
      </c>
      <c r="V22" s="271" t="str">
        <f>IF(Form_Responses3[[#This Row],[Total Y]]&lt;23.716,"RENDAH",IF(Form_Responses3[[#This Row],[Total Y]]&lt;34.705,"SEDANG",IF(Form_Responses3[[#This Row],[Total Y]]&gt;34.705,"TINGGI")))</f>
        <v>SEDANG</v>
      </c>
    </row>
    <row r="23" spans="1:25" ht="22.5" customHeight="1" x14ac:dyDescent="0.2">
      <c r="A23" s="268" t="s">
        <v>8</v>
      </c>
      <c r="B23" s="268" t="s">
        <v>72</v>
      </c>
      <c r="C23" s="268" t="s">
        <v>24</v>
      </c>
      <c r="D23" s="268" t="s">
        <v>25</v>
      </c>
      <c r="E23" s="268" t="s">
        <v>73</v>
      </c>
      <c r="F23" s="268" t="s">
        <v>13</v>
      </c>
      <c r="G23" s="269">
        <v>3</v>
      </c>
      <c r="H23" s="269">
        <v>3</v>
      </c>
      <c r="I23" s="269">
        <v>4</v>
      </c>
      <c r="J23" s="269">
        <v>3</v>
      </c>
      <c r="K23" s="269">
        <v>3</v>
      </c>
      <c r="L23" s="269">
        <v>4</v>
      </c>
      <c r="M23" s="269">
        <v>4</v>
      </c>
      <c r="N23" s="269">
        <v>1</v>
      </c>
      <c r="O23" s="269">
        <v>4</v>
      </c>
      <c r="P23" s="269">
        <v>3</v>
      </c>
      <c r="Q23" s="269">
        <v>3</v>
      </c>
      <c r="R23" s="269">
        <v>1</v>
      </c>
      <c r="S23" s="269">
        <v>4</v>
      </c>
      <c r="T23" s="270">
        <v>4</v>
      </c>
      <c r="U23" s="271">
        <f>SUM(Prokrastinasi!$G23:$T23)</f>
        <v>44</v>
      </c>
      <c r="V23" s="271" t="str">
        <f>IF(Form_Responses3[[#This Row],[Total Y]]&lt;23.716,"RENDAH",IF(Form_Responses3[[#This Row],[Total Y]]&lt;34.705,"SEDANG",IF(Form_Responses3[[#This Row],[Total Y]]&gt;34.705,"TINGGI")))</f>
        <v>TINGGI</v>
      </c>
    </row>
    <row r="24" spans="1:25" ht="22.5" customHeight="1" x14ac:dyDescent="0.2">
      <c r="A24" s="268" t="s">
        <v>8</v>
      </c>
      <c r="B24" s="268" t="s">
        <v>75</v>
      </c>
      <c r="C24" s="268" t="s">
        <v>10</v>
      </c>
      <c r="D24" s="268" t="s">
        <v>76</v>
      </c>
      <c r="E24" s="268" t="s">
        <v>12</v>
      </c>
      <c r="F24" s="268" t="s">
        <v>13</v>
      </c>
      <c r="G24" s="269">
        <v>2</v>
      </c>
      <c r="H24" s="269">
        <v>2</v>
      </c>
      <c r="I24" s="269">
        <v>1</v>
      </c>
      <c r="J24" s="269">
        <v>2</v>
      </c>
      <c r="K24" s="269">
        <v>2</v>
      </c>
      <c r="L24" s="269">
        <v>2</v>
      </c>
      <c r="M24" s="269">
        <v>2</v>
      </c>
      <c r="N24" s="269">
        <v>2</v>
      </c>
      <c r="O24" s="269">
        <v>2</v>
      </c>
      <c r="P24" s="269">
        <v>2</v>
      </c>
      <c r="Q24" s="269">
        <v>2</v>
      </c>
      <c r="R24" s="269">
        <v>1</v>
      </c>
      <c r="S24" s="269">
        <v>1</v>
      </c>
      <c r="T24" s="270">
        <v>1</v>
      </c>
      <c r="U24" s="271">
        <f>SUM(Prokrastinasi!$G24:$T24)</f>
        <v>24</v>
      </c>
      <c r="V24" s="271" t="str">
        <f>IF(Form_Responses3[[#This Row],[Total Y]]&lt;23.716,"RENDAH",IF(Form_Responses3[[#This Row],[Total Y]]&lt;34.705,"SEDANG",IF(Form_Responses3[[#This Row],[Total Y]]&gt;34.705,"TINGGI")))</f>
        <v>SEDANG</v>
      </c>
    </row>
    <row r="25" spans="1:25" ht="22.5" customHeight="1" x14ac:dyDescent="0.2">
      <c r="A25" s="268" t="s">
        <v>8</v>
      </c>
      <c r="B25" s="268" t="s">
        <v>78</v>
      </c>
      <c r="C25" s="268" t="s">
        <v>24</v>
      </c>
      <c r="D25" s="268" t="s">
        <v>76</v>
      </c>
      <c r="E25" s="268" t="s">
        <v>12</v>
      </c>
      <c r="F25" s="268" t="s">
        <v>21</v>
      </c>
      <c r="G25" s="269">
        <v>1</v>
      </c>
      <c r="H25" s="269">
        <v>2</v>
      </c>
      <c r="I25" s="269">
        <v>2</v>
      </c>
      <c r="J25" s="269">
        <v>1</v>
      </c>
      <c r="K25" s="269">
        <v>2</v>
      </c>
      <c r="L25" s="269">
        <v>1</v>
      </c>
      <c r="M25" s="269">
        <v>1</v>
      </c>
      <c r="N25" s="269">
        <v>1</v>
      </c>
      <c r="O25" s="269">
        <v>2</v>
      </c>
      <c r="P25" s="269">
        <v>1</v>
      </c>
      <c r="Q25" s="269">
        <v>1</v>
      </c>
      <c r="R25" s="269">
        <v>2</v>
      </c>
      <c r="S25" s="269">
        <v>1</v>
      </c>
      <c r="T25" s="270">
        <v>1</v>
      </c>
      <c r="U25" s="271">
        <f>SUM(Prokrastinasi!$G25:$T25)</f>
        <v>19</v>
      </c>
      <c r="V25" s="271" t="str">
        <f>IF(Form_Responses3[[#This Row],[Total Y]]&lt;23.716,"RENDAH",IF(Form_Responses3[[#This Row],[Total Y]]&lt;34.705,"SEDANG",IF(Form_Responses3[[#This Row],[Total Y]]&gt;34.705,"TINGGI")))</f>
        <v>RENDAH</v>
      </c>
    </row>
    <row r="26" spans="1:25" ht="22.5" customHeight="1" x14ac:dyDescent="0.2">
      <c r="A26" s="268" t="s">
        <v>8</v>
      </c>
      <c r="B26" s="268" t="s">
        <v>80</v>
      </c>
      <c r="C26" s="268" t="s">
        <v>10</v>
      </c>
      <c r="D26" s="268" t="s">
        <v>81</v>
      </c>
      <c r="E26" s="268" t="s">
        <v>70</v>
      </c>
      <c r="F26" s="268" t="s">
        <v>21</v>
      </c>
      <c r="G26" s="269">
        <v>2</v>
      </c>
      <c r="H26" s="269">
        <v>2</v>
      </c>
      <c r="I26" s="269">
        <v>1</v>
      </c>
      <c r="J26" s="269">
        <v>2</v>
      </c>
      <c r="K26" s="269">
        <v>2</v>
      </c>
      <c r="L26" s="269">
        <v>2</v>
      </c>
      <c r="M26" s="269">
        <v>2</v>
      </c>
      <c r="N26" s="269">
        <v>2</v>
      </c>
      <c r="O26" s="269">
        <v>3</v>
      </c>
      <c r="P26" s="269">
        <v>2</v>
      </c>
      <c r="Q26" s="269">
        <v>2</v>
      </c>
      <c r="R26" s="269">
        <v>2</v>
      </c>
      <c r="S26" s="269">
        <v>2</v>
      </c>
      <c r="T26" s="270">
        <v>2</v>
      </c>
      <c r="U26" s="271">
        <f>SUM(Prokrastinasi!$G26:$T26)</f>
        <v>28</v>
      </c>
      <c r="V26" s="271" t="str">
        <f>IF(Form_Responses3[[#This Row],[Total Y]]&lt;23.716,"RENDAH",IF(Form_Responses3[[#This Row],[Total Y]]&lt;34.705,"SEDANG",IF(Form_Responses3[[#This Row],[Total Y]]&gt;34.705,"TINGGI")))</f>
        <v>SEDANG</v>
      </c>
    </row>
    <row r="27" spans="1:25" ht="22.5" customHeight="1" x14ac:dyDescent="0.2">
      <c r="A27" s="268" t="s">
        <v>8</v>
      </c>
      <c r="B27" s="268" t="s">
        <v>83</v>
      </c>
      <c r="C27" s="268" t="s">
        <v>10</v>
      </c>
      <c r="D27" s="268" t="s">
        <v>25</v>
      </c>
      <c r="E27" s="268" t="s">
        <v>12</v>
      </c>
      <c r="F27" s="268" t="s">
        <v>26</v>
      </c>
      <c r="G27" s="269">
        <v>2</v>
      </c>
      <c r="H27" s="269">
        <v>2</v>
      </c>
      <c r="I27" s="269">
        <v>2</v>
      </c>
      <c r="J27" s="269">
        <v>2</v>
      </c>
      <c r="K27" s="269">
        <v>2</v>
      </c>
      <c r="L27" s="269">
        <v>2</v>
      </c>
      <c r="M27" s="269">
        <v>2</v>
      </c>
      <c r="N27" s="269">
        <v>2</v>
      </c>
      <c r="O27" s="269">
        <v>2</v>
      </c>
      <c r="P27" s="269">
        <v>2</v>
      </c>
      <c r="Q27" s="269">
        <v>2</v>
      </c>
      <c r="R27" s="269">
        <v>2</v>
      </c>
      <c r="S27" s="269">
        <v>1</v>
      </c>
      <c r="T27" s="270">
        <v>1</v>
      </c>
      <c r="U27" s="271">
        <f>SUM(Prokrastinasi!$G27:$T27)</f>
        <v>26</v>
      </c>
      <c r="V27" s="271" t="str">
        <f>IF(Form_Responses3[[#This Row],[Total Y]]&lt;23.716,"RENDAH",IF(Form_Responses3[[#This Row],[Total Y]]&lt;34.705,"SEDANG",IF(Form_Responses3[[#This Row],[Total Y]]&gt;34.705,"TINGGI")))</f>
        <v>SEDANG</v>
      </c>
    </row>
    <row r="28" spans="1:25" ht="22.5" customHeight="1" x14ac:dyDescent="0.2">
      <c r="A28" s="268" t="s">
        <v>8</v>
      </c>
      <c r="B28" s="268" t="s">
        <v>85</v>
      </c>
      <c r="C28" s="268" t="s">
        <v>10</v>
      </c>
      <c r="D28" s="268" t="s">
        <v>86</v>
      </c>
      <c r="E28" s="268" t="s">
        <v>47</v>
      </c>
      <c r="F28" s="268" t="s">
        <v>26</v>
      </c>
      <c r="G28" s="269">
        <v>1</v>
      </c>
      <c r="H28" s="269">
        <v>2</v>
      </c>
      <c r="I28" s="269">
        <v>2</v>
      </c>
      <c r="J28" s="269">
        <v>2</v>
      </c>
      <c r="K28" s="269">
        <v>2</v>
      </c>
      <c r="L28" s="269">
        <v>1</v>
      </c>
      <c r="M28" s="269">
        <v>1</v>
      </c>
      <c r="N28" s="269">
        <v>1</v>
      </c>
      <c r="O28" s="269">
        <v>2</v>
      </c>
      <c r="P28" s="269">
        <v>1</v>
      </c>
      <c r="Q28" s="269">
        <v>2</v>
      </c>
      <c r="R28" s="269">
        <v>2</v>
      </c>
      <c r="S28" s="269">
        <v>1</v>
      </c>
      <c r="T28" s="270">
        <v>1</v>
      </c>
      <c r="U28" s="271">
        <f>SUM(Prokrastinasi!$G28:$T28)</f>
        <v>21</v>
      </c>
      <c r="V28" s="271" t="str">
        <f>IF(Form_Responses3[[#This Row],[Total Y]]&lt;23.716,"RENDAH",IF(Form_Responses3[[#This Row],[Total Y]]&lt;34.705,"SEDANG",IF(Form_Responses3[[#This Row],[Total Y]]&gt;34.705,"TINGGI")))</f>
        <v>RENDAH</v>
      </c>
    </row>
    <row r="29" spans="1:25" ht="22.5" customHeight="1" x14ac:dyDescent="0.2">
      <c r="A29" s="268" t="s">
        <v>8</v>
      </c>
      <c r="B29" s="268" t="s">
        <v>88</v>
      </c>
      <c r="C29" s="268" t="s">
        <v>24</v>
      </c>
      <c r="D29" s="268" t="s">
        <v>89</v>
      </c>
      <c r="E29" s="268" t="s">
        <v>90</v>
      </c>
      <c r="F29" s="268" t="s">
        <v>13</v>
      </c>
      <c r="G29" s="269">
        <v>2</v>
      </c>
      <c r="H29" s="269">
        <v>3</v>
      </c>
      <c r="I29" s="269">
        <v>3</v>
      </c>
      <c r="J29" s="269">
        <v>3</v>
      </c>
      <c r="K29" s="269">
        <v>3</v>
      </c>
      <c r="L29" s="269">
        <v>2</v>
      </c>
      <c r="M29" s="269">
        <v>2</v>
      </c>
      <c r="N29" s="269">
        <v>2</v>
      </c>
      <c r="O29" s="269">
        <v>3</v>
      </c>
      <c r="P29" s="269">
        <v>2</v>
      </c>
      <c r="Q29" s="269">
        <v>3</v>
      </c>
      <c r="R29" s="269">
        <v>3</v>
      </c>
      <c r="S29" s="269">
        <v>2</v>
      </c>
      <c r="T29" s="270">
        <v>2</v>
      </c>
      <c r="U29" s="271">
        <f>SUM(Prokrastinasi!$G29:$T29)</f>
        <v>35</v>
      </c>
      <c r="V29" s="271" t="str">
        <f>IF(Form_Responses3[[#This Row],[Total Y]]&lt;23.716,"RENDAH",IF(Form_Responses3[[#This Row],[Total Y]]&lt;34.705,"SEDANG",IF(Form_Responses3[[#This Row],[Total Y]]&gt;34.705,"TINGGI")))</f>
        <v>TINGGI</v>
      </c>
    </row>
    <row r="30" spans="1:25" ht="22.5" customHeight="1" x14ac:dyDescent="0.2">
      <c r="A30" s="268" t="s">
        <v>8</v>
      </c>
      <c r="B30" s="268" t="s">
        <v>92</v>
      </c>
      <c r="C30" s="268" t="s">
        <v>10</v>
      </c>
      <c r="D30" s="268" t="s">
        <v>93</v>
      </c>
      <c r="E30" s="268" t="s">
        <v>90</v>
      </c>
      <c r="F30" s="268" t="s">
        <v>26</v>
      </c>
      <c r="G30" s="269">
        <v>2</v>
      </c>
      <c r="H30" s="269">
        <v>2</v>
      </c>
      <c r="I30" s="269">
        <v>3</v>
      </c>
      <c r="J30" s="269">
        <v>2</v>
      </c>
      <c r="K30" s="269">
        <v>2</v>
      </c>
      <c r="L30" s="269">
        <v>2</v>
      </c>
      <c r="M30" s="269">
        <v>2</v>
      </c>
      <c r="N30" s="269">
        <v>2</v>
      </c>
      <c r="O30" s="269">
        <v>3</v>
      </c>
      <c r="P30" s="269">
        <v>2</v>
      </c>
      <c r="Q30" s="269">
        <v>3</v>
      </c>
      <c r="R30" s="269">
        <v>3</v>
      </c>
      <c r="S30" s="269">
        <v>2</v>
      </c>
      <c r="T30" s="270">
        <v>2</v>
      </c>
      <c r="U30" s="271">
        <f>SUM(Prokrastinasi!$G30:$T30)</f>
        <v>32</v>
      </c>
      <c r="V30" s="271" t="str">
        <f>IF(Form_Responses3[[#This Row],[Total Y]]&lt;23.716,"RENDAH",IF(Form_Responses3[[#This Row],[Total Y]]&lt;34.705,"SEDANG",IF(Form_Responses3[[#This Row],[Total Y]]&gt;34.705,"TINGGI")))</f>
        <v>SEDANG</v>
      </c>
    </row>
    <row r="31" spans="1:25" ht="22.5" customHeight="1" x14ac:dyDescent="0.2">
      <c r="A31" s="268" t="s">
        <v>8</v>
      </c>
      <c r="B31" s="268" t="s">
        <v>95</v>
      </c>
      <c r="C31" s="268" t="s">
        <v>10</v>
      </c>
      <c r="D31" s="268" t="s">
        <v>96</v>
      </c>
      <c r="E31" s="268" t="s">
        <v>53</v>
      </c>
      <c r="F31" s="268" t="s">
        <v>26</v>
      </c>
      <c r="G31" s="269">
        <v>2</v>
      </c>
      <c r="H31" s="269">
        <v>2</v>
      </c>
      <c r="I31" s="269">
        <v>3</v>
      </c>
      <c r="J31" s="269">
        <v>2</v>
      </c>
      <c r="K31" s="269">
        <v>2</v>
      </c>
      <c r="L31" s="269">
        <v>2</v>
      </c>
      <c r="M31" s="269">
        <v>2</v>
      </c>
      <c r="N31" s="269">
        <v>2</v>
      </c>
      <c r="O31" s="269">
        <v>3</v>
      </c>
      <c r="P31" s="269">
        <v>2</v>
      </c>
      <c r="Q31" s="269">
        <v>3</v>
      </c>
      <c r="R31" s="269">
        <v>2</v>
      </c>
      <c r="S31" s="269">
        <v>2</v>
      </c>
      <c r="T31" s="270">
        <v>2</v>
      </c>
      <c r="U31" s="271">
        <f>SUM(Prokrastinasi!$G31:$T31)</f>
        <v>31</v>
      </c>
      <c r="V31" s="271" t="str">
        <f>IF(Form_Responses3[[#This Row],[Total Y]]&lt;23.716,"RENDAH",IF(Form_Responses3[[#This Row],[Total Y]]&lt;34.705,"SEDANG",IF(Form_Responses3[[#This Row],[Total Y]]&gt;34.705,"TINGGI")))</f>
        <v>SEDANG</v>
      </c>
    </row>
    <row r="32" spans="1:25" ht="22.5" customHeight="1" x14ac:dyDescent="0.2">
      <c r="A32" s="268" t="s">
        <v>8</v>
      </c>
      <c r="B32" s="268" t="s">
        <v>98</v>
      </c>
      <c r="C32" s="268" t="s">
        <v>24</v>
      </c>
      <c r="D32" s="268" t="s">
        <v>76</v>
      </c>
      <c r="E32" s="268" t="s">
        <v>64</v>
      </c>
      <c r="F32" s="268" t="s">
        <v>26</v>
      </c>
      <c r="G32" s="269">
        <v>1</v>
      </c>
      <c r="H32" s="269">
        <v>1</v>
      </c>
      <c r="I32" s="269">
        <v>2</v>
      </c>
      <c r="J32" s="269">
        <v>1</v>
      </c>
      <c r="K32" s="269">
        <v>1</v>
      </c>
      <c r="L32" s="269">
        <v>1</v>
      </c>
      <c r="M32" s="269">
        <v>1</v>
      </c>
      <c r="N32" s="269">
        <v>1</v>
      </c>
      <c r="O32" s="269">
        <v>2</v>
      </c>
      <c r="P32" s="269">
        <v>1</v>
      </c>
      <c r="Q32" s="269">
        <v>2</v>
      </c>
      <c r="R32" s="269">
        <v>1</v>
      </c>
      <c r="S32" s="269">
        <v>1</v>
      </c>
      <c r="T32" s="270">
        <v>1</v>
      </c>
      <c r="U32" s="271">
        <f>SUM(Prokrastinasi!$G32:$T32)</f>
        <v>17</v>
      </c>
      <c r="V32" s="271" t="str">
        <f>IF(Form_Responses3[[#This Row],[Total Y]]&lt;23.716,"RENDAH",IF(Form_Responses3[[#This Row],[Total Y]]&lt;34.705,"SEDANG",IF(Form_Responses3[[#This Row],[Total Y]]&gt;34.705,"TINGGI")))</f>
        <v>RENDAH</v>
      </c>
    </row>
    <row r="33" spans="1:22" ht="22.5" customHeight="1" x14ac:dyDescent="0.2">
      <c r="A33" s="268" t="s">
        <v>8</v>
      </c>
      <c r="B33" s="268" t="s">
        <v>100</v>
      </c>
      <c r="C33" s="268" t="s">
        <v>24</v>
      </c>
      <c r="D33" s="268" t="s">
        <v>25</v>
      </c>
      <c r="E33" s="268" t="s">
        <v>12</v>
      </c>
      <c r="F33" s="268" t="s">
        <v>21</v>
      </c>
      <c r="G33" s="269">
        <v>2</v>
      </c>
      <c r="H33" s="269">
        <v>2</v>
      </c>
      <c r="I33" s="269">
        <v>2</v>
      </c>
      <c r="J33" s="269">
        <v>2</v>
      </c>
      <c r="K33" s="269">
        <v>2</v>
      </c>
      <c r="L33" s="269">
        <v>2</v>
      </c>
      <c r="M33" s="269">
        <v>2</v>
      </c>
      <c r="N33" s="269">
        <v>2</v>
      </c>
      <c r="O33" s="269">
        <v>2</v>
      </c>
      <c r="P33" s="269">
        <v>2</v>
      </c>
      <c r="Q33" s="269">
        <v>2</v>
      </c>
      <c r="R33" s="269">
        <v>2</v>
      </c>
      <c r="S33" s="269">
        <v>1</v>
      </c>
      <c r="T33" s="270">
        <v>2</v>
      </c>
      <c r="U33" s="271">
        <f>SUM(Prokrastinasi!$G33:$T33)</f>
        <v>27</v>
      </c>
      <c r="V33" s="271" t="str">
        <f>IF(Form_Responses3[[#This Row],[Total Y]]&lt;23.716,"RENDAH",IF(Form_Responses3[[#This Row],[Total Y]]&lt;34.705,"SEDANG",IF(Form_Responses3[[#This Row],[Total Y]]&gt;34.705,"TINGGI")))</f>
        <v>SEDANG</v>
      </c>
    </row>
    <row r="34" spans="1:22" ht="22.5" customHeight="1" x14ac:dyDescent="0.2">
      <c r="A34" s="268" t="s">
        <v>8</v>
      </c>
      <c r="B34" s="268" t="s">
        <v>102</v>
      </c>
      <c r="C34" s="268" t="s">
        <v>10</v>
      </c>
      <c r="D34" s="268" t="s">
        <v>103</v>
      </c>
      <c r="E34" s="268" t="s">
        <v>64</v>
      </c>
      <c r="F34" s="268" t="s">
        <v>21</v>
      </c>
      <c r="G34" s="269">
        <v>2</v>
      </c>
      <c r="H34" s="269">
        <v>2</v>
      </c>
      <c r="I34" s="269">
        <v>2</v>
      </c>
      <c r="J34" s="269">
        <v>2</v>
      </c>
      <c r="K34" s="269">
        <v>2</v>
      </c>
      <c r="L34" s="269">
        <v>2</v>
      </c>
      <c r="M34" s="269">
        <v>2</v>
      </c>
      <c r="N34" s="269">
        <v>2</v>
      </c>
      <c r="O34" s="269">
        <v>2</v>
      </c>
      <c r="P34" s="269">
        <v>2</v>
      </c>
      <c r="Q34" s="269">
        <v>2</v>
      </c>
      <c r="R34" s="269">
        <v>2</v>
      </c>
      <c r="S34" s="269">
        <v>1</v>
      </c>
      <c r="T34" s="270">
        <v>2</v>
      </c>
      <c r="U34" s="271">
        <f>SUM(Prokrastinasi!$G34:$T34)</f>
        <v>27</v>
      </c>
      <c r="V34" s="271" t="str">
        <f>IF(Form_Responses3[[#This Row],[Total Y]]&lt;23.716,"RENDAH",IF(Form_Responses3[[#This Row],[Total Y]]&lt;34.705,"SEDANG",IF(Form_Responses3[[#This Row],[Total Y]]&gt;34.705,"TINGGI")))</f>
        <v>SEDANG</v>
      </c>
    </row>
    <row r="35" spans="1:22" ht="22.5" customHeight="1" x14ac:dyDescent="0.2">
      <c r="A35" s="268" t="s">
        <v>8</v>
      </c>
      <c r="B35" s="268" t="s">
        <v>105</v>
      </c>
      <c r="C35" s="268" t="s">
        <v>24</v>
      </c>
      <c r="D35" s="268" t="s">
        <v>25</v>
      </c>
      <c r="E35" s="268" t="s">
        <v>12</v>
      </c>
      <c r="F35" s="268" t="s">
        <v>13</v>
      </c>
      <c r="G35" s="269">
        <v>2</v>
      </c>
      <c r="H35" s="269">
        <v>2</v>
      </c>
      <c r="I35" s="269">
        <v>3</v>
      </c>
      <c r="J35" s="269">
        <v>2</v>
      </c>
      <c r="K35" s="269">
        <v>2</v>
      </c>
      <c r="L35" s="269">
        <v>2</v>
      </c>
      <c r="M35" s="269">
        <v>2</v>
      </c>
      <c r="N35" s="269">
        <v>2</v>
      </c>
      <c r="O35" s="269">
        <v>3</v>
      </c>
      <c r="P35" s="269">
        <v>2</v>
      </c>
      <c r="Q35" s="269">
        <v>3</v>
      </c>
      <c r="R35" s="269">
        <v>3</v>
      </c>
      <c r="S35" s="269">
        <v>2</v>
      </c>
      <c r="T35" s="270">
        <v>2</v>
      </c>
      <c r="U35" s="271">
        <f>SUM(Prokrastinasi!$G35:$T35)</f>
        <v>32</v>
      </c>
      <c r="V35" s="271" t="str">
        <f>IF(Form_Responses3[[#This Row],[Total Y]]&lt;23.716,"RENDAH",IF(Form_Responses3[[#This Row],[Total Y]]&lt;34.705,"SEDANG",IF(Form_Responses3[[#This Row],[Total Y]]&gt;34.705,"TINGGI")))</f>
        <v>SEDANG</v>
      </c>
    </row>
    <row r="36" spans="1:22" ht="22.5" customHeight="1" x14ac:dyDescent="0.2">
      <c r="A36" s="268" t="s">
        <v>8</v>
      </c>
      <c r="B36" s="268" t="s">
        <v>107</v>
      </c>
      <c r="C36" s="268" t="s">
        <v>24</v>
      </c>
      <c r="D36" s="268" t="s">
        <v>103</v>
      </c>
      <c r="E36" s="268" t="s">
        <v>53</v>
      </c>
      <c r="F36" s="268" t="s">
        <v>21</v>
      </c>
      <c r="G36" s="269">
        <v>1</v>
      </c>
      <c r="H36" s="269">
        <v>2</v>
      </c>
      <c r="I36" s="269">
        <v>2</v>
      </c>
      <c r="J36" s="269">
        <v>2</v>
      </c>
      <c r="K36" s="269">
        <v>2</v>
      </c>
      <c r="L36" s="269">
        <v>1</v>
      </c>
      <c r="M36" s="269">
        <v>1</v>
      </c>
      <c r="N36" s="269">
        <v>1</v>
      </c>
      <c r="O36" s="269">
        <v>2</v>
      </c>
      <c r="P36" s="269">
        <v>1</v>
      </c>
      <c r="Q36" s="269">
        <v>1</v>
      </c>
      <c r="R36" s="269">
        <v>2</v>
      </c>
      <c r="S36" s="269">
        <v>1</v>
      </c>
      <c r="T36" s="270">
        <v>1</v>
      </c>
      <c r="U36" s="271">
        <f>SUM(Prokrastinasi!$G36:$T36)</f>
        <v>20</v>
      </c>
      <c r="V36" s="271" t="str">
        <f>IF(Form_Responses3[[#This Row],[Total Y]]&lt;23.716,"RENDAH",IF(Form_Responses3[[#This Row],[Total Y]]&lt;34.705,"SEDANG",IF(Form_Responses3[[#This Row],[Total Y]]&gt;34.705,"TINGGI")))</f>
        <v>RENDAH</v>
      </c>
    </row>
    <row r="37" spans="1:22" ht="22.5" customHeight="1" x14ac:dyDescent="0.2">
      <c r="A37" s="268" t="s">
        <v>8</v>
      </c>
      <c r="B37" s="268" t="s">
        <v>109</v>
      </c>
      <c r="C37" s="268" t="s">
        <v>10</v>
      </c>
      <c r="D37" s="268" t="s">
        <v>110</v>
      </c>
      <c r="E37" s="268" t="s">
        <v>90</v>
      </c>
      <c r="F37" s="268" t="s">
        <v>26</v>
      </c>
      <c r="G37" s="269">
        <v>2</v>
      </c>
      <c r="H37" s="269">
        <v>2</v>
      </c>
      <c r="I37" s="269">
        <v>3</v>
      </c>
      <c r="J37" s="269">
        <v>2</v>
      </c>
      <c r="K37" s="269">
        <v>2</v>
      </c>
      <c r="L37" s="269">
        <v>2</v>
      </c>
      <c r="M37" s="269">
        <v>2</v>
      </c>
      <c r="N37" s="269">
        <v>2</v>
      </c>
      <c r="O37" s="269">
        <v>3</v>
      </c>
      <c r="P37" s="269">
        <v>2</v>
      </c>
      <c r="Q37" s="269">
        <v>2</v>
      </c>
      <c r="R37" s="269">
        <v>2</v>
      </c>
      <c r="S37" s="269">
        <v>2</v>
      </c>
      <c r="T37" s="270">
        <v>2</v>
      </c>
      <c r="U37" s="271">
        <f>SUM(Prokrastinasi!$G37:$T37)</f>
        <v>30</v>
      </c>
      <c r="V37" s="271" t="str">
        <f>IF(Form_Responses3[[#This Row],[Total Y]]&lt;23.716,"RENDAH",IF(Form_Responses3[[#This Row],[Total Y]]&lt;34.705,"SEDANG",IF(Form_Responses3[[#This Row],[Total Y]]&gt;34.705,"TINGGI")))</f>
        <v>SEDANG</v>
      </c>
    </row>
    <row r="38" spans="1:22" ht="22.5" customHeight="1" x14ac:dyDescent="0.2">
      <c r="A38" s="268" t="s">
        <v>8</v>
      </c>
      <c r="B38" s="268" t="s">
        <v>112</v>
      </c>
      <c r="C38" s="268" t="s">
        <v>10</v>
      </c>
      <c r="D38" s="268" t="s">
        <v>113</v>
      </c>
      <c r="E38" s="268" t="s">
        <v>47</v>
      </c>
      <c r="F38" s="268" t="s">
        <v>21</v>
      </c>
      <c r="G38" s="269">
        <v>1</v>
      </c>
      <c r="H38" s="269">
        <v>2</v>
      </c>
      <c r="I38" s="269">
        <v>2</v>
      </c>
      <c r="J38" s="269">
        <v>1</v>
      </c>
      <c r="K38" s="269">
        <v>2</v>
      </c>
      <c r="L38" s="269">
        <v>1</v>
      </c>
      <c r="M38" s="269">
        <v>1</v>
      </c>
      <c r="N38" s="269">
        <v>1</v>
      </c>
      <c r="O38" s="269">
        <v>2</v>
      </c>
      <c r="P38" s="269">
        <v>1</v>
      </c>
      <c r="Q38" s="269">
        <v>2</v>
      </c>
      <c r="R38" s="269">
        <v>2</v>
      </c>
      <c r="S38" s="269">
        <v>1</v>
      </c>
      <c r="T38" s="270">
        <v>1</v>
      </c>
      <c r="U38" s="271">
        <f>SUM(Prokrastinasi!$G38:$T38)</f>
        <v>20</v>
      </c>
      <c r="V38" s="271" t="str">
        <f>IF(Form_Responses3[[#This Row],[Total Y]]&lt;23.716,"RENDAH",IF(Form_Responses3[[#This Row],[Total Y]]&lt;34.705,"SEDANG",IF(Form_Responses3[[#This Row],[Total Y]]&gt;34.705,"TINGGI")))</f>
        <v>RENDAH</v>
      </c>
    </row>
    <row r="39" spans="1:22" ht="22.5" customHeight="1" x14ac:dyDescent="0.2">
      <c r="A39" s="268" t="s">
        <v>8</v>
      </c>
      <c r="B39" s="268" t="s">
        <v>115</v>
      </c>
      <c r="C39" s="268" t="s">
        <v>24</v>
      </c>
      <c r="D39" s="268" t="s">
        <v>11</v>
      </c>
      <c r="E39" s="268" t="s">
        <v>12</v>
      </c>
      <c r="F39" s="268" t="s">
        <v>21</v>
      </c>
      <c r="G39" s="269">
        <v>1</v>
      </c>
      <c r="H39" s="269">
        <v>2</v>
      </c>
      <c r="I39" s="269">
        <v>2</v>
      </c>
      <c r="J39" s="269">
        <v>1</v>
      </c>
      <c r="K39" s="269">
        <v>1</v>
      </c>
      <c r="L39" s="269">
        <v>1</v>
      </c>
      <c r="M39" s="269">
        <v>1</v>
      </c>
      <c r="N39" s="269">
        <v>1</v>
      </c>
      <c r="O39" s="269">
        <v>2</v>
      </c>
      <c r="P39" s="269">
        <v>1</v>
      </c>
      <c r="Q39" s="269">
        <v>2</v>
      </c>
      <c r="R39" s="269">
        <v>2</v>
      </c>
      <c r="S39" s="269">
        <v>1</v>
      </c>
      <c r="T39" s="270">
        <v>1</v>
      </c>
      <c r="U39" s="271">
        <f>SUM(Prokrastinasi!$G39:$T39)</f>
        <v>19</v>
      </c>
      <c r="V39" s="271" t="str">
        <f>IF(Form_Responses3[[#This Row],[Total Y]]&lt;23.716,"RENDAH",IF(Form_Responses3[[#This Row],[Total Y]]&lt;34.705,"SEDANG",IF(Form_Responses3[[#This Row],[Total Y]]&gt;34.705,"TINGGI")))</f>
        <v>RENDAH</v>
      </c>
    </row>
    <row r="40" spans="1:22" ht="22.5" customHeight="1" x14ac:dyDescent="0.2">
      <c r="A40" s="268" t="s">
        <v>8</v>
      </c>
      <c r="B40" s="268" t="s">
        <v>117</v>
      </c>
      <c r="C40" s="268" t="s">
        <v>24</v>
      </c>
      <c r="D40" s="268" t="s">
        <v>110</v>
      </c>
      <c r="E40" s="268" t="s">
        <v>17</v>
      </c>
      <c r="F40" s="268" t="s">
        <v>26</v>
      </c>
      <c r="G40" s="269">
        <v>1</v>
      </c>
      <c r="H40" s="269">
        <v>2</v>
      </c>
      <c r="I40" s="269">
        <v>2</v>
      </c>
      <c r="J40" s="269">
        <v>2</v>
      </c>
      <c r="K40" s="269">
        <v>2</v>
      </c>
      <c r="L40" s="269">
        <v>2</v>
      </c>
      <c r="M40" s="269">
        <v>2</v>
      </c>
      <c r="N40" s="269">
        <v>2</v>
      </c>
      <c r="O40" s="269">
        <v>2</v>
      </c>
      <c r="P40" s="269">
        <v>2</v>
      </c>
      <c r="Q40" s="269">
        <v>2</v>
      </c>
      <c r="R40" s="269">
        <v>2</v>
      </c>
      <c r="S40" s="269">
        <v>1</v>
      </c>
      <c r="T40" s="270">
        <v>1</v>
      </c>
      <c r="U40" s="271">
        <f>SUM(Prokrastinasi!$G40:$T40)</f>
        <v>25</v>
      </c>
      <c r="V40" s="271" t="str">
        <f>IF(Form_Responses3[[#This Row],[Total Y]]&lt;23.716,"RENDAH",IF(Form_Responses3[[#This Row],[Total Y]]&lt;34.705,"SEDANG",IF(Form_Responses3[[#This Row],[Total Y]]&gt;34.705,"TINGGI")))</f>
        <v>SEDANG</v>
      </c>
    </row>
    <row r="41" spans="1:22" ht="22.5" customHeight="1" x14ac:dyDescent="0.2">
      <c r="A41" s="268" t="s">
        <v>8</v>
      </c>
      <c r="B41" s="268" t="s">
        <v>119</v>
      </c>
      <c r="C41" s="268" t="s">
        <v>10</v>
      </c>
      <c r="D41" s="268" t="s">
        <v>120</v>
      </c>
      <c r="E41" s="268" t="s">
        <v>53</v>
      </c>
      <c r="F41" s="268" t="s">
        <v>26</v>
      </c>
      <c r="G41" s="269">
        <v>2</v>
      </c>
      <c r="H41" s="269">
        <v>3</v>
      </c>
      <c r="I41" s="269">
        <v>3</v>
      </c>
      <c r="J41" s="269">
        <v>3</v>
      </c>
      <c r="K41" s="269">
        <v>3</v>
      </c>
      <c r="L41" s="269">
        <v>2</v>
      </c>
      <c r="M41" s="269">
        <v>2</v>
      </c>
      <c r="N41" s="269">
        <v>2</v>
      </c>
      <c r="O41" s="269">
        <v>3</v>
      </c>
      <c r="P41" s="269">
        <v>2</v>
      </c>
      <c r="Q41" s="269">
        <v>3</v>
      </c>
      <c r="R41" s="269">
        <v>3</v>
      </c>
      <c r="S41" s="269">
        <v>2</v>
      </c>
      <c r="T41" s="270">
        <v>2</v>
      </c>
      <c r="U41" s="271">
        <f>SUM(Prokrastinasi!$G41:$T41)</f>
        <v>35</v>
      </c>
      <c r="V41" s="271" t="str">
        <f>IF(Form_Responses3[[#This Row],[Total Y]]&lt;23.716,"RENDAH",IF(Form_Responses3[[#This Row],[Total Y]]&lt;34.705,"SEDANG",IF(Form_Responses3[[#This Row],[Total Y]]&gt;34.705,"TINGGI")))</f>
        <v>TINGGI</v>
      </c>
    </row>
    <row r="42" spans="1:22" ht="22.5" customHeight="1" x14ac:dyDescent="0.2">
      <c r="A42" s="268" t="s">
        <v>8</v>
      </c>
      <c r="B42" s="268" t="s">
        <v>122</v>
      </c>
      <c r="C42" s="268" t="s">
        <v>24</v>
      </c>
      <c r="D42" s="268" t="s">
        <v>123</v>
      </c>
      <c r="E42" s="268" t="s">
        <v>61</v>
      </c>
      <c r="F42" s="268" t="s">
        <v>21</v>
      </c>
      <c r="G42" s="269">
        <v>1</v>
      </c>
      <c r="H42" s="269">
        <v>2</v>
      </c>
      <c r="I42" s="269">
        <v>2</v>
      </c>
      <c r="J42" s="269">
        <v>2</v>
      </c>
      <c r="K42" s="269">
        <v>2</v>
      </c>
      <c r="L42" s="269">
        <v>1</v>
      </c>
      <c r="M42" s="269">
        <v>1</v>
      </c>
      <c r="N42" s="269">
        <v>1</v>
      </c>
      <c r="O42" s="269">
        <v>2</v>
      </c>
      <c r="P42" s="269">
        <v>1</v>
      </c>
      <c r="Q42" s="269">
        <v>2</v>
      </c>
      <c r="R42" s="269">
        <v>2</v>
      </c>
      <c r="S42" s="269">
        <v>1</v>
      </c>
      <c r="T42" s="270">
        <v>1</v>
      </c>
      <c r="U42" s="271">
        <f>SUM(Prokrastinasi!$G42:$T42)</f>
        <v>21</v>
      </c>
      <c r="V42" s="271" t="str">
        <f>IF(Form_Responses3[[#This Row],[Total Y]]&lt;23.716,"RENDAH",IF(Form_Responses3[[#This Row],[Total Y]]&lt;34.705,"SEDANG",IF(Form_Responses3[[#This Row],[Total Y]]&gt;34.705,"TINGGI")))</f>
        <v>RENDAH</v>
      </c>
    </row>
    <row r="43" spans="1:22" ht="22.5" customHeight="1" x14ac:dyDescent="0.2">
      <c r="A43" s="268" t="s">
        <v>8</v>
      </c>
      <c r="B43" s="268" t="s">
        <v>125</v>
      </c>
      <c r="C43" s="268" t="s">
        <v>10</v>
      </c>
      <c r="D43" s="268" t="s">
        <v>113</v>
      </c>
      <c r="E43" s="268" t="s">
        <v>64</v>
      </c>
      <c r="F43" s="268" t="s">
        <v>21</v>
      </c>
      <c r="G43" s="269">
        <v>1</v>
      </c>
      <c r="H43" s="269">
        <v>2</v>
      </c>
      <c r="I43" s="269">
        <v>2</v>
      </c>
      <c r="J43" s="269">
        <v>2</v>
      </c>
      <c r="K43" s="269">
        <v>2</v>
      </c>
      <c r="L43" s="269">
        <v>2</v>
      </c>
      <c r="M43" s="269">
        <v>1</v>
      </c>
      <c r="N43" s="269">
        <v>1</v>
      </c>
      <c r="O43" s="269">
        <v>2</v>
      </c>
      <c r="P43" s="269">
        <v>1</v>
      </c>
      <c r="Q43" s="269">
        <v>2</v>
      </c>
      <c r="R43" s="269">
        <v>2</v>
      </c>
      <c r="S43" s="269">
        <v>1</v>
      </c>
      <c r="T43" s="270">
        <v>1</v>
      </c>
      <c r="U43" s="271">
        <f>SUM(Prokrastinasi!$G43:$T43)</f>
        <v>22</v>
      </c>
      <c r="V43" s="271" t="str">
        <f>IF(Form_Responses3[[#This Row],[Total Y]]&lt;23.716,"RENDAH",IF(Form_Responses3[[#This Row],[Total Y]]&lt;34.705,"SEDANG",IF(Form_Responses3[[#This Row],[Total Y]]&gt;34.705,"TINGGI")))</f>
        <v>RENDAH</v>
      </c>
    </row>
    <row r="44" spans="1:22" ht="22.5" customHeight="1" x14ac:dyDescent="0.2">
      <c r="A44" s="268" t="s">
        <v>8</v>
      </c>
      <c r="B44" s="268" t="s">
        <v>127</v>
      </c>
      <c r="C44" s="268" t="s">
        <v>10</v>
      </c>
      <c r="D44" s="268" t="s">
        <v>29</v>
      </c>
      <c r="E44" s="268" t="s">
        <v>12</v>
      </c>
      <c r="F44" s="268" t="s">
        <v>13</v>
      </c>
      <c r="G44" s="269">
        <v>2</v>
      </c>
      <c r="H44" s="269">
        <v>3</v>
      </c>
      <c r="I44" s="269">
        <v>3</v>
      </c>
      <c r="J44" s="269">
        <v>3</v>
      </c>
      <c r="K44" s="269">
        <v>3</v>
      </c>
      <c r="L44" s="269">
        <v>3</v>
      </c>
      <c r="M44" s="269">
        <v>2</v>
      </c>
      <c r="N44" s="269">
        <v>2</v>
      </c>
      <c r="O44" s="269">
        <v>3</v>
      </c>
      <c r="P44" s="269">
        <v>2</v>
      </c>
      <c r="Q44" s="269">
        <v>3</v>
      </c>
      <c r="R44" s="269">
        <v>3</v>
      </c>
      <c r="S44" s="269">
        <v>2</v>
      </c>
      <c r="T44" s="270">
        <v>2</v>
      </c>
      <c r="U44" s="271">
        <f>SUM(Prokrastinasi!$G44:$T44)</f>
        <v>36</v>
      </c>
      <c r="V44" s="271" t="str">
        <f>IF(Form_Responses3[[#This Row],[Total Y]]&lt;23.716,"RENDAH",IF(Form_Responses3[[#This Row],[Total Y]]&lt;34.705,"SEDANG",IF(Form_Responses3[[#This Row],[Total Y]]&gt;34.705,"TINGGI")))</f>
        <v>TINGGI</v>
      </c>
    </row>
    <row r="45" spans="1:22" ht="22.5" customHeight="1" x14ac:dyDescent="0.2">
      <c r="A45" s="268" t="s">
        <v>8</v>
      </c>
      <c r="B45" s="268" t="s">
        <v>129</v>
      </c>
      <c r="C45" s="268" t="s">
        <v>10</v>
      </c>
      <c r="D45" s="268" t="s">
        <v>25</v>
      </c>
      <c r="E45" s="268" t="s">
        <v>12</v>
      </c>
      <c r="F45" s="268" t="s">
        <v>26</v>
      </c>
      <c r="G45" s="269">
        <v>1</v>
      </c>
      <c r="H45" s="269">
        <v>2</v>
      </c>
      <c r="I45" s="269">
        <v>2</v>
      </c>
      <c r="J45" s="269">
        <v>2</v>
      </c>
      <c r="K45" s="269">
        <v>2</v>
      </c>
      <c r="L45" s="269">
        <v>2</v>
      </c>
      <c r="M45" s="269">
        <v>1</v>
      </c>
      <c r="N45" s="269">
        <v>1</v>
      </c>
      <c r="O45" s="269">
        <v>2</v>
      </c>
      <c r="P45" s="269">
        <v>1</v>
      </c>
      <c r="Q45" s="269">
        <v>2</v>
      </c>
      <c r="R45" s="269">
        <v>2</v>
      </c>
      <c r="S45" s="269">
        <v>1</v>
      </c>
      <c r="T45" s="270">
        <v>1</v>
      </c>
      <c r="U45" s="271">
        <f>SUM(Prokrastinasi!$G45:$T45)</f>
        <v>22</v>
      </c>
      <c r="V45" s="271" t="str">
        <f>IF(Form_Responses3[[#This Row],[Total Y]]&lt;23.716,"RENDAH",IF(Form_Responses3[[#This Row],[Total Y]]&lt;34.705,"SEDANG",IF(Form_Responses3[[#This Row],[Total Y]]&gt;34.705,"TINGGI")))</f>
        <v>RENDAH</v>
      </c>
    </row>
    <row r="46" spans="1:22" ht="22.5" customHeight="1" x14ac:dyDescent="0.2">
      <c r="A46" s="268" t="s">
        <v>8</v>
      </c>
      <c r="B46" s="268" t="s">
        <v>131</v>
      </c>
      <c r="C46" s="268" t="s">
        <v>10</v>
      </c>
      <c r="D46" s="268" t="s">
        <v>132</v>
      </c>
      <c r="E46" s="268" t="s">
        <v>53</v>
      </c>
      <c r="F46" s="268" t="s">
        <v>13</v>
      </c>
      <c r="G46" s="269">
        <v>2</v>
      </c>
      <c r="H46" s="269">
        <v>2</v>
      </c>
      <c r="I46" s="269">
        <v>2</v>
      </c>
      <c r="J46" s="269">
        <v>2</v>
      </c>
      <c r="K46" s="269">
        <v>2</v>
      </c>
      <c r="L46" s="269">
        <v>2</v>
      </c>
      <c r="M46" s="269">
        <v>2</v>
      </c>
      <c r="N46" s="269">
        <v>2</v>
      </c>
      <c r="O46" s="269">
        <v>3</v>
      </c>
      <c r="P46" s="269">
        <v>2</v>
      </c>
      <c r="Q46" s="269">
        <v>2</v>
      </c>
      <c r="R46" s="269">
        <v>2</v>
      </c>
      <c r="S46" s="269">
        <v>2</v>
      </c>
      <c r="T46" s="270">
        <v>2</v>
      </c>
      <c r="U46" s="271">
        <f>SUM(Prokrastinasi!$G46:$T46)</f>
        <v>29</v>
      </c>
      <c r="V46" s="271" t="str">
        <f>IF(Form_Responses3[[#This Row],[Total Y]]&lt;23.716,"RENDAH",IF(Form_Responses3[[#This Row],[Total Y]]&lt;34.705,"SEDANG",IF(Form_Responses3[[#This Row],[Total Y]]&gt;34.705,"TINGGI")))</f>
        <v>SEDANG</v>
      </c>
    </row>
    <row r="47" spans="1:22" ht="22.5" customHeight="1" x14ac:dyDescent="0.2">
      <c r="A47" s="268" t="s">
        <v>8</v>
      </c>
      <c r="B47" s="268" t="s">
        <v>134</v>
      </c>
      <c r="C47" s="268" t="s">
        <v>24</v>
      </c>
      <c r="D47" s="268" t="s">
        <v>25</v>
      </c>
      <c r="E47" s="268" t="s">
        <v>12</v>
      </c>
      <c r="F47" s="268" t="s">
        <v>26</v>
      </c>
      <c r="G47" s="269">
        <v>1</v>
      </c>
      <c r="H47" s="269">
        <v>2</v>
      </c>
      <c r="I47" s="269">
        <v>2</v>
      </c>
      <c r="J47" s="269">
        <v>2</v>
      </c>
      <c r="K47" s="269">
        <v>2</v>
      </c>
      <c r="L47" s="269">
        <v>2</v>
      </c>
      <c r="M47" s="269">
        <v>1</v>
      </c>
      <c r="N47" s="269">
        <v>1</v>
      </c>
      <c r="O47" s="269">
        <v>2</v>
      </c>
      <c r="P47" s="269">
        <v>2</v>
      </c>
      <c r="Q47" s="269">
        <v>2</v>
      </c>
      <c r="R47" s="269">
        <v>2</v>
      </c>
      <c r="S47" s="269">
        <v>1</v>
      </c>
      <c r="T47" s="270">
        <v>1</v>
      </c>
      <c r="U47" s="271">
        <f>SUM(Prokrastinasi!$G47:$T47)</f>
        <v>23</v>
      </c>
      <c r="V47" s="271" t="str">
        <f>IF(Form_Responses3[[#This Row],[Total Y]]&lt;23.716,"RENDAH",IF(Form_Responses3[[#This Row],[Total Y]]&lt;34.705,"SEDANG",IF(Form_Responses3[[#This Row],[Total Y]]&gt;34.705,"TINGGI")))</f>
        <v>RENDAH</v>
      </c>
    </row>
    <row r="48" spans="1:22" ht="22.5" customHeight="1" x14ac:dyDescent="0.2">
      <c r="A48" s="268" t="s">
        <v>8</v>
      </c>
      <c r="B48" s="268" t="s">
        <v>136</v>
      </c>
      <c r="C48" s="268" t="s">
        <v>24</v>
      </c>
      <c r="D48" s="268" t="s">
        <v>132</v>
      </c>
      <c r="E48" s="268" t="s">
        <v>53</v>
      </c>
      <c r="F48" s="268" t="s">
        <v>21</v>
      </c>
      <c r="G48" s="269">
        <v>2</v>
      </c>
      <c r="H48" s="269">
        <v>3</v>
      </c>
      <c r="I48" s="269">
        <v>3</v>
      </c>
      <c r="J48" s="269">
        <v>3</v>
      </c>
      <c r="K48" s="269">
        <v>3</v>
      </c>
      <c r="L48" s="269">
        <v>2</v>
      </c>
      <c r="M48" s="269">
        <v>2</v>
      </c>
      <c r="N48" s="269">
        <v>2</v>
      </c>
      <c r="O48" s="269">
        <v>3</v>
      </c>
      <c r="P48" s="269">
        <v>2</v>
      </c>
      <c r="Q48" s="269">
        <v>3</v>
      </c>
      <c r="R48" s="269">
        <v>3</v>
      </c>
      <c r="S48" s="269">
        <v>2</v>
      </c>
      <c r="T48" s="270">
        <v>2</v>
      </c>
      <c r="U48" s="271">
        <f>SUM(Prokrastinasi!$G48:$T48)</f>
        <v>35</v>
      </c>
      <c r="V48" s="271" t="str">
        <f>IF(Form_Responses3[[#This Row],[Total Y]]&lt;23.716,"RENDAH",IF(Form_Responses3[[#This Row],[Total Y]]&lt;34.705,"SEDANG",IF(Form_Responses3[[#This Row],[Total Y]]&gt;34.705,"TINGGI")))</f>
        <v>TINGGI</v>
      </c>
    </row>
    <row r="49" spans="1:22" ht="22.5" customHeight="1" x14ac:dyDescent="0.2">
      <c r="A49" s="268" t="s">
        <v>8</v>
      </c>
      <c r="B49" s="268" t="s">
        <v>138</v>
      </c>
      <c r="C49" s="268" t="s">
        <v>10</v>
      </c>
      <c r="D49" s="268" t="s">
        <v>139</v>
      </c>
      <c r="E49" s="268" t="s">
        <v>61</v>
      </c>
      <c r="F49" s="268" t="s">
        <v>21</v>
      </c>
      <c r="G49" s="269">
        <v>2</v>
      </c>
      <c r="H49" s="269">
        <v>2</v>
      </c>
      <c r="I49" s="269">
        <v>2</v>
      </c>
      <c r="J49" s="269">
        <v>2</v>
      </c>
      <c r="K49" s="269">
        <v>2</v>
      </c>
      <c r="L49" s="269">
        <v>2</v>
      </c>
      <c r="M49" s="269">
        <v>1</v>
      </c>
      <c r="N49" s="269">
        <v>2</v>
      </c>
      <c r="O49" s="269">
        <v>2</v>
      </c>
      <c r="P49" s="269">
        <v>2</v>
      </c>
      <c r="Q49" s="269">
        <v>2</v>
      </c>
      <c r="R49" s="269">
        <v>2</v>
      </c>
      <c r="S49" s="269">
        <v>1</v>
      </c>
      <c r="T49" s="270">
        <v>1</v>
      </c>
      <c r="U49" s="271">
        <f>SUM(Prokrastinasi!$G49:$T49)</f>
        <v>25</v>
      </c>
      <c r="V49" s="271" t="str">
        <f>IF(Form_Responses3[[#This Row],[Total Y]]&lt;23.716,"RENDAH",IF(Form_Responses3[[#This Row],[Total Y]]&lt;34.705,"SEDANG",IF(Form_Responses3[[#This Row],[Total Y]]&gt;34.705,"TINGGI")))</f>
        <v>SEDANG</v>
      </c>
    </row>
    <row r="50" spans="1:22" ht="22.5" customHeight="1" x14ac:dyDescent="0.2">
      <c r="A50" s="268" t="s">
        <v>8</v>
      </c>
      <c r="B50" s="268" t="s">
        <v>141</v>
      </c>
      <c r="C50" s="268" t="s">
        <v>24</v>
      </c>
      <c r="D50" s="268" t="s">
        <v>142</v>
      </c>
      <c r="E50" s="268" t="s">
        <v>64</v>
      </c>
      <c r="F50" s="268" t="s">
        <v>26</v>
      </c>
      <c r="G50" s="269">
        <v>2</v>
      </c>
      <c r="H50" s="269">
        <v>3</v>
      </c>
      <c r="I50" s="269">
        <v>3</v>
      </c>
      <c r="J50" s="269">
        <v>2</v>
      </c>
      <c r="K50" s="269">
        <v>2</v>
      </c>
      <c r="L50" s="269">
        <v>2</v>
      </c>
      <c r="M50" s="269">
        <v>2</v>
      </c>
      <c r="N50" s="269">
        <v>2</v>
      </c>
      <c r="O50" s="269">
        <v>3</v>
      </c>
      <c r="P50" s="269">
        <v>2</v>
      </c>
      <c r="Q50" s="269">
        <v>3</v>
      </c>
      <c r="R50" s="269">
        <v>3</v>
      </c>
      <c r="S50" s="269">
        <v>2</v>
      </c>
      <c r="T50" s="270">
        <v>2</v>
      </c>
      <c r="U50" s="271">
        <f>SUM(Prokrastinasi!$G50:$T50)</f>
        <v>33</v>
      </c>
      <c r="V50" s="271" t="str">
        <f>IF(Form_Responses3[[#This Row],[Total Y]]&lt;23.716,"RENDAH",IF(Form_Responses3[[#This Row],[Total Y]]&lt;34.705,"SEDANG",IF(Form_Responses3[[#This Row],[Total Y]]&gt;34.705,"TINGGI")))</f>
        <v>SEDANG</v>
      </c>
    </row>
    <row r="51" spans="1:22" ht="22.5" customHeight="1" x14ac:dyDescent="0.2">
      <c r="A51" s="268" t="s">
        <v>8</v>
      </c>
      <c r="B51" s="268" t="s">
        <v>144</v>
      </c>
      <c r="C51" s="268" t="s">
        <v>10</v>
      </c>
      <c r="D51" s="268" t="s">
        <v>145</v>
      </c>
      <c r="E51" s="268" t="s">
        <v>61</v>
      </c>
      <c r="F51" s="268" t="s">
        <v>26</v>
      </c>
      <c r="G51" s="269">
        <v>1</v>
      </c>
      <c r="H51" s="269">
        <v>1</v>
      </c>
      <c r="I51" s="269">
        <v>1</v>
      </c>
      <c r="J51" s="269">
        <v>1</v>
      </c>
      <c r="K51" s="269">
        <v>1</v>
      </c>
      <c r="L51" s="269">
        <v>1</v>
      </c>
      <c r="M51" s="269">
        <v>1</v>
      </c>
      <c r="N51" s="269">
        <v>1</v>
      </c>
      <c r="O51" s="269">
        <v>2</v>
      </c>
      <c r="P51" s="269">
        <v>1</v>
      </c>
      <c r="Q51" s="269">
        <v>1</v>
      </c>
      <c r="R51" s="269">
        <v>1</v>
      </c>
      <c r="S51" s="269">
        <v>1</v>
      </c>
      <c r="T51" s="270">
        <v>1</v>
      </c>
      <c r="U51" s="271">
        <f>SUM(Prokrastinasi!$G51:$T51)</f>
        <v>15</v>
      </c>
      <c r="V51" s="271" t="str">
        <f>IF(Form_Responses3[[#This Row],[Total Y]]&lt;23.716,"RENDAH",IF(Form_Responses3[[#This Row],[Total Y]]&lt;34.705,"SEDANG",IF(Form_Responses3[[#This Row],[Total Y]]&gt;34.705,"TINGGI")))</f>
        <v>RENDAH</v>
      </c>
    </row>
    <row r="52" spans="1:22" ht="22.5" customHeight="1" x14ac:dyDescent="0.2">
      <c r="A52" s="268" t="s">
        <v>8</v>
      </c>
      <c r="B52" s="268" t="s">
        <v>147</v>
      </c>
      <c r="C52" s="268" t="s">
        <v>10</v>
      </c>
      <c r="D52" s="268" t="s">
        <v>148</v>
      </c>
      <c r="E52" s="268" t="s">
        <v>64</v>
      </c>
      <c r="F52" s="268" t="s">
        <v>21</v>
      </c>
      <c r="G52" s="269">
        <v>2</v>
      </c>
      <c r="H52" s="269">
        <v>2</v>
      </c>
      <c r="I52" s="269">
        <v>2</v>
      </c>
      <c r="J52" s="269">
        <v>2</v>
      </c>
      <c r="K52" s="269">
        <v>2</v>
      </c>
      <c r="L52" s="269">
        <v>2</v>
      </c>
      <c r="M52" s="269">
        <v>2</v>
      </c>
      <c r="N52" s="269">
        <v>2</v>
      </c>
      <c r="O52" s="269">
        <v>2</v>
      </c>
      <c r="P52" s="269">
        <v>2</v>
      </c>
      <c r="Q52" s="269">
        <v>2</v>
      </c>
      <c r="R52" s="269">
        <v>2</v>
      </c>
      <c r="S52" s="269">
        <v>1</v>
      </c>
      <c r="T52" s="270">
        <v>2</v>
      </c>
      <c r="U52" s="271">
        <f>SUM(Prokrastinasi!$G52:$T52)</f>
        <v>27</v>
      </c>
      <c r="V52" s="271" t="str">
        <f>IF(Form_Responses3[[#This Row],[Total Y]]&lt;23.716,"RENDAH",IF(Form_Responses3[[#This Row],[Total Y]]&lt;34.705,"SEDANG",IF(Form_Responses3[[#This Row],[Total Y]]&gt;34.705,"TINGGI")))</f>
        <v>SEDANG</v>
      </c>
    </row>
    <row r="53" spans="1:22" ht="22.5" customHeight="1" x14ac:dyDescent="0.2">
      <c r="A53" s="268" t="s">
        <v>8</v>
      </c>
      <c r="B53" s="268" t="s">
        <v>150</v>
      </c>
      <c r="C53" s="268" t="s">
        <v>10</v>
      </c>
      <c r="D53" s="268" t="s">
        <v>148</v>
      </c>
      <c r="E53" s="268" t="s">
        <v>64</v>
      </c>
      <c r="F53" s="268" t="s">
        <v>21</v>
      </c>
      <c r="G53" s="269">
        <v>2</v>
      </c>
      <c r="H53" s="269">
        <v>3</v>
      </c>
      <c r="I53" s="269">
        <v>3</v>
      </c>
      <c r="J53" s="269">
        <v>2</v>
      </c>
      <c r="K53" s="269">
        <v>3</v>
      </c>
      <c r="L53" s="269">
        <v>2</v>
      </c>
      <c r="M53" s="269">
        <v>2</v>
      </c>
      <c r="N53" s="269">
        <v>2</v>
      </c>
      <c r="O53" s="269">
        <v>3</v>
      </c>
      <c r="P53" s="269">
        <v>2</v>
      </c>
      <c r="Q53" s="269">
        <v>3</v>
      </c>
      <c r="R53" s="269">
        <v>3</v>
      </c>
      <c r="S53" s="269">
        <v>2</v>
      </c>
      <c r="T53" s="270">
        <v>2</v>
      </c>
      <c r="U53" s="271">
        <f>SUM(Prokrastinasi!$G53:$T53)</f>
        <v>34</v>
      </c>
      <c r="V53" s="271" t="str">
        <f>IF(Form_Responses3[[#This Row],[Total Y]]&lt;23.716,"RENDAH",IF(Form_Responses3[[#This Row],[Total Y]]&lt;34.705,"SEDANG",IF(Form_Responses3[[#This Row],[Total Y]]&gt;34.705,"TINGGI")))</f>
        <v>SEDANG</v>
      </c>
    </row>
    <row r="54" spans="1:22" ht="22.5" customHeight="1" x14ac:dyDescent="0.2">
      <c r="A54" s="268" t="s">
        <v>8</v>
      </c>
      <c r="B54" s="268" t="s">
        <v>152</v>
      </c>
      <c r="C54" s="268" t="s">
        <v>24</v>
      </c>
      <c r="D54" s="268" t="s">
        <v>25</v>
      </c>
      <c r="E54" s="268" t="s">
        <v>64</v>
      </c>
      <c r="F54" s="268" t="s">
        <v>26</v>
      </c>
      <c r="G54" s="269">
        <v>2</v>
      </c>
      <c r="H54" s="269">
        <v>2</v>
      </c>
      <c r="I54" s="269">
        <v>3</v>
      </c>
      <c r="J54" s="269">
        <v>2</v>
      </c>
      <c r="K54" s="269">
        <v>2</v>
      </c>
      <c r="L54" s="269">
        <v>2</v>
      </c>
      <c r="M54" s="269">
        <v>2</v>
      </c>
      <c r="N54" s="269">
        <v>2</v>
      </c>
      <c r="O54" s="269">
        <v>3</v>
      </c>
      <c r="P54" s="269">
        <v>2</v>
      </c>
      <c r="Q54" s="269">
        <v>3</v>
      </c>
      <c r="R54" s="269">
        <v>3</v>
      </c>
      <c r="S54" s="269">
        <v>2</v>
      </c>
      <c r="T54" s="270">
        <v>2</v>
      </c>
      <c r="U54" s="271">
        <f>SUM(Prokrastinasi!$G54:$T54)</f>
        <v>32</v>
      </c>
      <c r="V54" s="271" t="str">
        <f>IF(Form_Responses3[[#This Row],[Total Y]]&lt;23.716,"RENDAH",IF(Form_Responses3[[#This Row],[Total Y]]&lt;34.705,"SEDANG",IF(Form_Responses3[[#This Row],[Total Y]]&gt;34.705,"TINGGI")))</f>
        <v>SEDANG</v>
      </c>
    </row>
    <row r="55" spans="1:22" ht="22.5" customHeight="1" x14ac:dyDescent="0.2">
      <c r="A55" s="268" t="s">
        <v>8</v>
      </c>
      <c r="B55" s="268" t="s">
        <v>154</v>
      </c>
      <c r="C55" s="268" t="s">
        <v>10</v>
      </c>
      <c r="D55" s="268" t="s">
        <v>25</v>
      </c>
      <c r="E55" s="268" t="s">
        <v>64</v>
      </c>
      <c r="F55" s="268" t="s">
        <v>26</v>
      </c>
      <c r="G55" s="269">
        <v>2</v>
      </c>
      <c r="H55" s="269">
        <v>2</v>
      </c>
      <c r="I55" s="269">
        <v>2</v>
      </c>
      <c r="J55" s="269">
        <v>2</v>
      </c>
      <c r="K55" s="269">
        <v>2</v>
      </c>
      <c r="L55" s="269">
        <v>2</v>
      </c>
      <c r="M55" s="269">
        <v>2</v>
      </c>
      <c r="N55" s="269">
        <v>2</v>
      </c>
      <c r="O55" s="269">
        <v>1</v>
      </c>
      <c r="P55" s="269">
        <v>2</v>
      </c>
      <c r="Q55" s="269">
        <v>2</v>
      </c>
      <c r="R55" s="269">
        <v>2</v>
      </c>
      <c r="S55" s="269">
        <v>1</v>
      </c>
      <c r="T55" s="270">
        <v>2</v>
      </c>
      <c r="U55" s="271">
        <f>SUM(Prokrastinasi!$G55:$T55)</f>
        <v>26</v>
      </c>
      <c r="V55" s="271" t="str">
        <f>IF(Form_Responses3[[#This Row],[Total Y]]&lt;23.716,"RENDAH",IF(Form_Responses3[[#This Row],[Total Y]]&lt;34.705,"SEDANG",IF(Form_Responses3[[#This Row],[Total Y]]&gt;34.705,"TINGGI")))</f>
        <v>SEDANG</v>
      </c>
    </row>
    <row r="56" spans="1:22" ht="22.5" customHeight="1" x14ac:dyDescent="0.2">
      <c r="A56" s="268" t="s">
        <v>8</v>
      </c>
      <c r="B56" s="268" t="s">
        <v>156</v>
      </c>
      <c r="C56" s="268" t="s">
        <v>24</v>
      </c>
      <c r="D56" s="268" t="s">
        <v>25</v>
      </c>
      <c r="E56" s="268" t="s">
        <v>64</v>
      </c>
      <c r="F56" s="268" t="s">
        <v>157</v>
      </c>
      <c r="G56" s="269">
        <v>2</v>
      </c>
      <c r="H56" s="269">
        <v>2</v>
      </c>
      <c r="I56" s="269">
        <v>2</v>
      </c>
      <c r="J56" s="269">
        <v>2</v>
      </c>
      <c r="K56" s="269">
        <v>2</v>
      </c>
      <c r="L56" s="269">
        <v>2</v>
      </c>
      <c r="M56" s="269">
        <v>2</v>
      </c>
      <c r="N56" s="269">
        <v>2</v>
      </c>
      <c r="O56" s="269">
        <v>2</v>
      </c>
      <c r="P56" s="269">
        <v>2</v>
      </c>
      <c r="Q56" s="269">
        <v>2</v>
      </c>
      <c r="R56" s="269">
        <v>2</v>
      </c>
      <c r="S56" s="269">
        <v>1</v>
      </c>
      <c r="T56" s="270">
        <v>1</v>
      </c>
      <c r="U56" s="271">
        <f>SUM(Prokrastinasi!$G56:$T56)</f>
        <v>26</v>
      </c>
      <c r="V56" s="271" t="str">
        <f>IF(Form_Responses3[[#This Row],[Total Y]]&lt;23.716,"RENDAH",IF(Form_Responses3[[#This Row],[Total Y]]&lt;34.705,"SEDANG",IF(Form_Responses3[[#This Row],[Total Y]]&gt;34.705,"TINGGI")))</f>
        <v>SEDANG</v>
      </c>
    </row>
    <row r="57" spans="1:22" ht="22.5" customHeight="1" x14ac:dyDescent="0.2">
      <c r="A57" s="268" t="s">
        <v>8</v>
      </c>
      <c r="B57" s="268" t="s">
        <v>159</v>
      </c>
      <c r="C57" s="268" t="s">
        <v>10</v>
      </c>
      <c r="D57" s="268" t="s">
        <v>25</v>
      </c>
      <c r="E57" s="268" t="s">
        <v>64</v>
      </c>
      <c r="F57" s="268" t="s">
        <v>26</v>
      </c>
      <c r="G57" s="269">
        <v>1</v>
      </c>
      <c r="H57" s="269">
        <v>2</v>
      </c>
      <c r="I57" s="269">
        <v>2</v>
      </c>
      <c r="J57" s="269">
        <v>2</v>
      </c>
      <c r="K57" s="269">
        <v>2</v>
      </c>
      <c r="L57" s="269">
        <v>2</v>
      </c>
      <c r="M57" s="269">
        <v>1</v>
      </c>
      <c r="N57" s="269">
        <v>2</v>
      </c>
      <c r="O57" s="269">
        <v>2</v>
      </c>
      <c r="P57" s="269">
        <v>2</v>
      </c>
      <c r="Q57" s="269">
        <v>2</v>
      </c>
      <c r="R57" s="269">
        <v>2</v>
      </c>
      <c r="S57" s="269">
        <v>1</v>
      </c>
      <c r="T57" s="270">
        <v>1</v>
      </c>
      <c r="U57" s="271">
        <f>SUM(Prokrastinasi!$G57:$T57)</f>
        <v>24</v>
      </c>
      <c r="V57" s="271" t="str">
        <f>IF(Form_Responses3[[#This Row],[Total Y]]&lt;23.716,"RENDAH",IF(Form_Responses3[[#This Row],[Total Y]]&lt;34.705,"SEDANG",IF(Form_Responses3[[#This Row],[Total Y]]&gt;34.705,"TINGGI")))</f>
        <v>SEDANG</v>
      </c>
    </row>
    <row r="58" spans="1:22" ht="22.5" customHeight="1" x14ac:dyDescent="0.2">
      <c r="A58" s="268" t="s">
        <v>8</v>
      </c>
      <c r="B58" s="268" t="s">
        <v>161</v>
      </c>
      <c r="C58" s="268" t="s">
        <v>10</v>
      </c>
      <c r="D58" s="268" t="s">
        <v>25</v>
      </c>
      <c r="E58" s="268" t="s">
        <v>64</v>
      </c>
      <c r="F58" s="268" t="s">
        <v>26</v>
      </c>
      <c r="G58" s="269">
        <v>1</v>
      </c>
      <c r="H58" s="269">
        <v>2</v>
      </c>
      <c r="I58" s="269">
        <v>1</v>
      </c>
      <c r="J58" s="269">
        <v>2</v>
      </c>
      <c r="K58" s="269">
        <v>2</v>
      </c>
      <c r="L58" s="269">
        <v>2</v>
      </c>
      <c r="M58" s="269">
        <v>1</v>
      </c>
      <c r="N58" s="269">
        <v>1</v>
      </c>
      <c r="O58" s="269">
        <v>1</v>
      </c>
      <c r="P58" s="269">
        <v>1</v>
      </c>
      <c r="Q58" s="269">
        <v>2</v>
      </c>
      <c r="R58" s="269">
        <v>2</v>
      </c>
      <c r="S58" s="269">
        <v>1</v>
      </c>
      <c r="T58" s="270">
        <v>1</v>
      </c>
      <c r="U58" s="271">
        <f>SUM(Prokrastinasi!$G58:$T58)</f>
        <v>20</v>
      </c>
      <c r="V58" s="271" t="str">
        <f>IF(Form_Responses3[[#This Row],[Total Y]]&lt;23.716,"RENDAH",IF(Form_Responses3[[#This Row],[Total Y]]&lt;34.705,"SEDANG",IF(Form_Responses3[[#This Row],[Total Y]]&gt;34.705,"TINGGI")))</f>
        <v>RENDAH</v>
      </c>
    </row>
    <row r="59" spans="1:22" ht="22.5" customHeight="1" x14ac:dyDescent="0.2">
      <c r="A59" s="268" t="s">
        <v>8</v>
      </c>
      <c r="B59" s="268" t="s">
        <v>163</v>
      </c>
      <c r="C59" s="268" t="s">
        <v>24</v>
      </c>
      <c r="D59" s="268" t="s">
        <v>164</v>
      </c>
      <c r="E59" s="268" t="s">
        <v>165</v>
      </c>
      <c r="F59" s="268" t="s">
        <v>26</v>
      </c>
      <c r="G59" s="269">
        <v>3</v>
      </c>
      <c r="H59" s="269">
        <v>3</v>
      </c>
      <c r="I59" s="269">
        <v>3</v>
      </c>
      <c r="J59" s="269">
        <v>3</v>
      </c>
      <c r="K59" s="269">
        <v>3</v>
      </c>
      <c r="L59" s="269">
        <v>3</v>
      </c>
      <c r="M59" s="269">
        <v>2</v>
      </c>
      <c r="N59" s="269">
        <v>3</v>
      </c>
      <c r="O59" s="269">
        <v>3</v>
      </c>
      <c r="P59" s="269">
        <v>3</v>
      </c>
      <c r="Q59" s="269">
        <v>3</v>
      </c>
      <c r="R59" s="269">
        <v>3</v>
      </c>
      <c r="S59" s="269">
        <v>2</v>
      </c>
      <c r="T59" s="270">
        <v>2</v>
      </c>
      <c r="U59" s="271">
        <f>SUM(Prokrastinasi!$G59:$T59)</f>
        <v>39</v>
      </c>
      <c r="V59" s="271" t="str">
        <f>IF(Form_Responses3[[#This Row],[Total Y]]&lt;23.716,"RENDAH",IF(Form_Responses3[[#This Row],[Total Y]]&lt;34.705,"SEDANG",IF(Form_Responses3[[#This Row],[Total Y]]&gt;34.705,"TINGGI")))</f>
        <v>TINGGI</v>
      </c>
    </row>
    <row r="60" spans="1:22" ht="22.5" customHeight="1" x14ac:dyDescent="0.2">
      <c r="A60" s="268" t="s">
        <v>8</v>
      </c>
      <c r="B60" s="268" t="s">
        <v>167</v>
      </c>
      <c r="C60" s="268" t="s">
        <v>10</v>
      </c>
      <c r="D60" s="268" t="s">
        <v>11</v>
      </c>
      <c r="E60" s="268" t="s">
        <v>12</v>
      </c>
      <c r="F60" s="268" t="s">
        <v>21</v>
      </c>
      <c r="G60" s="269">
        <v>2</v>
      </c>
      <c r="H60" s="269">
        <v>2</v>
      </c>
      <c r="I60" s="269">
        <v>2</v>
      </c>
      <c r="J60" s="269">
        <v>2</v>
      </c>
      <c r="K60" s="269">
        <v>2</v>
      </c>
      <c r="L60" s="269">
        <v>2</v>
      </c>
      <c r="M60" s="269">
        <v>2</v>
      </c>
      <c r="N60" s="269">
        <v>2</v>
      </c>
      <c r="O60" s="269">
        <v>2</v>
      </c>
      <c r="P60" s="269">
        <v>2</v>
      </c>
      <c r="Q60" s="269">
        <v>2</v>
      </c>
      <c r="R60" s="269">
        <v>2</v>
      </c>
      <c r="S60" s="269">
        <v>1</v>
      </c>
      <c r="T60" s="270">
        <v>1</v>
      </c>
      <c r="U60" s="271">
        <f>SUM(Prokrastinasi!$G60:$T60)</f>
        <v>26</v>
      </c>
      <c r="V60" s="271" t="str">
        <f>IF(Form_Responses3[[#This Row],[Total Y]]&lt;23.716,"RENDAH",IF(Form_Responses3[[#This Row],[Total Y]]&lt;34.705,"SEDANG",IF(Form_Responses3[[#This Row],[Total Y]]&gt;34.705,"TINGGI")))</f>
        <v>SEDANG</v>
      </c>
    </row>
    <row r="61" spans="1:22" ht="22.5" customHeight="1" x14ac:dyDescent="0.2">
      <c r="A61" s="268" t="s">
        <v>8</v>
      </c>
      <c r="B61" s="268" t="s">
        <v>169</v>
      </c>
      <c r="C61" s="268" t="s">
        <v>24</v>
      </c>
      <c r="D61" s="268" t="s">
        <v>148</v>
      </c>
      <c r="E61" s="268" t="s">
        <v>17</v>
      </c>
      <c r="F61" s="268" t="s">
        <v>26</v>
      </c>
      <c r="G61" s="269">
        <v>3</v>
      </c>
      <c r="H61" s="269">
        <v>3</v>
      </c>
      <c r="I61" s="269">
        <v>3</v>
      </c>
      <c r="J61" s="269">
        <v>3</v>
      </c>
      <c r="K61" s="269">
        <v>3</v>
      </c>
      <c r="L61" s="269">
        <v>3</v>
      </c>
      <c r="M61" s="269">
        <v>3</v>
      </c>
      <c r="N61" s="269">
        <v>3</v>
      </c>
      <c r="O61" s="269">
        <v>3</v>
      </c>
      <c r="P61" s="269">
        <v>3</v>
      </c>
      <c r="Q61" s="269">
        <v>3</v>
      </c>
      <c r="R61" s="269">
        <v>3</v>
      </c>
      <c r="S61" s="269">
        <v>2</v>
      </c>
      <c r="T61" s="270">
        <v>3</v>
      </c>
      <c r="U61" s="271">
        <f>SUM(Prokrastinasi!$G61:$T61)</f>
        <v>41</v>
      </c>
      <c r="V61" s="271" t="str">
        <f>IF(Form_Responses3[[#This Row],[Total Y]]&lt;23.716,"RENDAH",IF(Form_Responses3[[#This Row],[Total Y]]&lt;34.705,"SEDANG",IF(Form_Responses3[[#This Row],[Total Y]]&gt;34.705,"TINGGI")))</f>
        <v>TINGGI</v>
      </c>
    </row>
    <row r="62" spans="1:22" ht="22.5" customHeight="1" x14ac:dyDescent="0.2">
      <c r="A62" s="274" t="s">
        <v>8</v>
      </c>
      <c r="B62" s="274" t="s">
        <v>623</v>
      </c>
      <c r="C62" s="274" t="s">
        <v>10</v>
      </c>
      <c r="D62" s="274" t="s">
        <v>624</v>
      </c>
      <c r="E62" s="274" t="s">
        <v>64</v>
      </c>
      <c r="F62" s="274" t="s">
        <v>21</v>
      </c>
      <c r="G62" s="275">
        <v>2</v>
      </c>
      <c r="H62" s="275">
        <v>2</v>
      </c>
      <c r="I62" s="275">
        <v>2</v>
      </c>
      <c r="J62" s="275">
        <v>2</v>
      </c>
      <c r="K62" s="275">
        <v>1</v>
      </c>
      <c r="L62" s="275">
        <v>2</v>
      </c>
      <c r="M62" s="275">
        <v>2</v>
      </c>
      <c r="N62" s="275">
        <v>2</v>
      </c>
      <c r="O62" s="275">
        <v>3</v>
      </c>
      <c r="P62" s="275">
        <v>2</v>
      </c>
      <c r="Q62" s="275">
        <v>2</v>
      </c>
      <c r="R62" s="275">
        <v>2</v>
      </c>
      <c r="S62" s="275">
        <v>2</v>
      </c>
      <c r="T62" s="276">
        <v>2</v>
      </c>
      <c r="U62" s="277">
        <f>SUM(Prokrastinasi!$G62:$T62)</f>
        <v>28</v>
      </c>
      <c r="V62" s="277" t="str">
        <f>IF(Form_Responses3[[#This Row],[Total Y]]&lt;23.716,"RENDAH",IF(Form_Responses3[[#This Row],[Total Y]]&lt;34.705,"SEDANG",IF(Form_Responses3[[#This Row],[Total Y]]&gt;34.705,"TINGGI")))</f>
        <v>SEDANG</v>
      </c>
    </row>
    <row r="63" spans="1:22" ht="22.5" customHeight="1" x14ac:dyDescent="0.2">
      <c r="A63" s="274" t="s">
        <v>8</v>
      </c>
      <c r="B63" s="274" t="s">
        <v>625</v>
      </c>
      <c r="C63" s="274" t="s">
        <v>24</v>
      </c>
      <c r="D63" s="274" t="s">
        <v>11</v>
      </c>
      <c r="E63" s="274" t="s">
        <v>73</v>
      </c>
      <c r="F63" s="274" t="s">
        <v>21</v>
      </c>
      <c r="G63" s="275">
        <v>2</v>
      </c>
      <c r="H63" s="275">
        <v>2</v>
      </c>
      <c r="I63" s="275">
        <v>3</v>
      </c>
      <c r="J63" s="275">
        <v>3</v>
      </c>
      <c r="K63" s="275">
        <v>2</v>
      </c>
      <c r="L63" s="275">
        <v>2</v>
      </c>
      <c r="M63" s="275">
        <v>2</v>
      </c>
      <c r="N63" s="275">
        <v>2</v>
      </c>
      <c r="O63" s="275">
        <v>2</v>
      </c>
      <c r="P63" s="275">
        <v>3</v>
      </c>
      <c r="Q63" s="275">
        <v>2</v>
      </c>
      <c r="R63" s="275">
        <v>3</v>
      </c>
      <c r="S63" s="275">
        <v>2</v>
      </c>
      <c r="T63" s="276">
        <v>2</v>
      </c>
      <c r="U63" s="277">
        <f>SUM(Prokrastinasi!$G63:$T63)</f>
        <v>32</v>
      </c>
      <c r="V63" s="277" t="str">
        <f>IF(Form_Responses3[[#This Row],[Total Y]]&lt;23.716,"RENDAH",IF(Form_Responses3[[#This Row],[Total Y]]&lt;34.705,"SEDANG",IF(Form_Responses3[[#This Row],[Total Y]]&gt;34.705,"TINGGI")))</f>
        <v>SEDANG</v>
      </c>
    </row>
    <row r="64" spans="1:22" ht="22.5" customHeight="1" x14ac:dyDescent="0.2">
      <c r="A64" s="274" t="s">
        <v>8</v>
      </c>
      <c r="B64" s="274" t="s">
        <v>626</v>
      </c>
      <c r="C64" s="274" t="s">
        <v>10</v>
      </c>
      <c r="D64" s="274" t="s">
        <v>11</v>
      </c>
      <c r="E64" s="274" t="s">
        <v>12</v>
      </c>
      <c r="F64" s="274" t="s">
        <v>26</v>
      </c>
      <c r="G64" s="275">
        <v>2</v>
      </c>
      <c r="H64" s="275">
        <v>2</v>
      </c>
      <c r="I64" s="275">
        <v>3</v>
      </c>
      <c r="J64" s="275">
        <v>3</v>
      </c>
      <c r="K64" s="275">
        <v>2</v>
      </c>
      <c r="L64" s="275">
        <v>2</v>
      </c>
      <c r="M64" s="275">
        <v>2</v>
      </c>
      <c r="N64" s="275">
        <v>2</v>
      </c>
      <c r="O64" s="275">
        <v>2</v>
      </c>
      <c r="P64" s="275">
        <v>3</v>
      </c>
      <c r="Q64" s="275">
        <v>2</v>
      </c>
      <c r="R64" s="275">
        <v>2</v>
      </c>
      <c r="S64" s="275">
        <v>2</v>
      </c>
      <c r="T64" s="276">
        <v>2</v>
      </c>
      <c r="U64" s="277">
        <f>SUM(Prokrastinasi!$G64:$T64)</f>
        <v>31</v>
      </c>
      <c r="V64" s="277" t="str">
        <f>IF(Form_Responses3[[#This Row],[Total Y]]&lt;23.716,"RENDAH",IF(Form_Responses3[[#This Row],[Total Y]]&lt;34.705,"SEDANG",IF(Form_Responses3[[#This Row],[Total Y]]&gt;34.705,"TINGGI")))</f>
        <v>SEDANG</v>
      </c>
    </row>
    <row r="65" spans="1:22" ht="22.5" customHeight="1" x14ac:dyDescent="0.2">
      <c r="A65" s="274" t="s">
        <v>8</v>
      </c>
      <c r="B65" s="274" t="s">
        <v>627</v>
      </c>
      <c r="C65" s="274" t="s">
        <v>24</v>
      </c>
      <c r="D65" s="274" t="s">
        <v>628</v>
      </c>
      <c r="E65" s="274" t="s">
        <v>90</v>
      </c>
      <c r="F65" s="274" t="s">
        <v>157</v>
      </c>
      <c r="G65" s="275">
        <v>2</v>
      </c>
      <c r="H65" s="275">
        <v>2</v>
      </c>
      <c r="I65" s="275">
        <v>2</v>
      </c>
      <c r="J65" s="275">
        <v>2</v>
      </c>
      <c r="K65" s="275">
        <v>1</v>
      </c>
      <c r="L65" s="275">
        <v>2</v>
      </c>
      <c r="M65" s="275">
        <v>1</v>
      </c>
      <c r="N65" s="275">
        <v>2</v>
      </c>
      <c r="O65" s="275">
        <v>3</v>
      </c>
      <c r="P65" s="275">
        <v>2</v>
      </c>
      <c r="Q65" s="275">
        <v>1</v>
      </c>
      <c r="R65" s="275">
        <v>2</v>
      </c>
      <c r="S65" s="275">
        <v>1</v>
      </c>
      <c r="T65" s="276">
        <v>2</v>
      </c>
      <c r="U65" s="277">
        <f>SUM(Prokrastinasi!$G65:$T65)</f>
        <v>25</v>
      </c>
      <c r="V65" s="277" t="str">
        <f>IF(Form_Responses3[[#This Row],[Total Y]]&lt;23.716,"RENDAH",IF(Form_Responses3[[#This Row],[Total Y]]&lt;34.705,"SEDANG",IF(Form_Responses3[[#This Row],[Total Y]]&gt;34.705,"TINGGI")))</f>
        <v>SEDANG</v>
      </c>
    </row>
    <row r="66" spans="1:22" ht="22.5" customHeight="1" x14ac:dyDescent="0.2">
      <c r="A66" s="274" t="s">
        <v>8</v>
      </c>
      <c r="B66" s="274" t="s">
        <v>629</v>
      </c>
      <c r="C66" s="274" t="s">
        <v>24</v>
      </c>
      <c r="D66" s="274" t="s">
        <v>103</v>
      </c>
      <c r="E66" s="274" t="s">
        <v>165</v>
      </c>
      <c r="F66" s="274" t="s">
        <v>26</v>
      </c>
      <c r="G66" s="275">
        <v>2</v>
      </c>
      <c r="H66" s="275">
        <v>2</v>
      </c>
      <c r="I66" s="275">
        <v>3</v>
      </c>
      <c r="J66" s="275">
        <v>2</v>
      </c>
      <c r="K66" s="275">
        <v>2</v>
      </c>
      <c r="L66" s="275">
        <v>2</v>
      </c>
      <c r="M66" s="275">
        <v>2</v>
      </c>
      <c r="N66" s="275">
        <v>2</v>
      </c>
      <c r="O66" s="275">
        <v>3</v>
      </c>
      <c r="P66" s="275">
        <v>1</v>
      </c>
      <c r="Q66" s="275">
        <v>2</v>
      </c>
      <c r="R66" s="275">
        <v>2</v>
      </c>
      <c r="S66" s="275">
        <v>2</v>
      </c>
      <c r="T66" s="276">
        <v>2</v>
      </c>
      <c r="U66" s="277">
        <f>SUM(Prokrastinasi!$G66:$T66)</f>
        <v>29</v>
      </c>
      <c r="V66" s="277" t="str">
        <f>IF(Form_Responses3[[#This Row],[Total Y]]&lt;23.716,"RENDAH",IF(Form_Responses3[[#This Row],[Total Y]]&lt;34.705,"SEDANG",IF(Form_Responses3[[#This Row],[Total Y]]&gt;34.705,"TINGGI")))</f>
        <v>SEDANG</v>
      </c>
    </row>
    <row r="67" spans="1:22" ht="22.5" customHeight="1" x14ac:dyDescent="0.2">
      <c r="A67" s="274" t="s">
        <v>8</v>
      </c>
      <c r="B67" s="274" t="s">
        <v>630</v>
      </c>
      <c r="C67" s="274" t="s">
        <v>24</v>
      </c>
      <c r="D67" s="274" t="s">
        <v>110</v>
      </c>
      <c r="E67" s="274" t="s">
        <v>165</v>
      </c>
      <c r="F67" s="274" t="s">
        <v>21</v>
      </c>
      <c r="G67" s="275">
        <v>2</v>
      </c>
      <c r="H67" s="275">
        <v>1</v>
      </c>
      <c r="I67" s="275">
        <v>2</v>
      </c>
      <c r="J67" s="275">
        <v>2</v>
      </c>
      <c r="K67" s="275">
        <v>1</v>
      </c>
      <c r="L67" s="275">
        <v>2</v>
      </c>
      <c r="M67" s="275">
        <v>1</v>
      </c>
      <c r="N67" s="275">
        <v>2</v>
      </c>
      <c r="O67" s="275">
        <v>3</v>
      </c>
      <c r="P67" s="275">
        <v>2</v>
      </c>
      <c r="Q67" s="275">
        <v>1</v>
      </c>
      <c r="R67" s="275">
        <v>2</v>
      </c>
      <c r="S67" s="275">
        <v>1</v>
      </c>
      <c r="T67" s="276">
        <v>1</v>
      </c>
      <c r="U67" s="277">
        <f>SUM(Prokrastinasi!$G67:$T67)</f>
        <v>23</v>
      </c>
      <c r="V67" s="277" t="str">
        <f>IF(Form_Responses3[[#This Row],[Total Y]]&lt;23.716,"RENDAH",IF(Form_Responses3[[#This Row],[Total Y]]&lt;34.705,"SEDANG",IF(Form_Responses3[[#This Row],[Total Y]]&gt;34.705,"TINGGI")))</f>
        <v>RENDAH</v>
      </c>
    </row>
    <row r="68" spans="1:22" ht="22.5" customHeight="1" x14ac:dyDescent="0.2">
      <c r="A68" s="274" t="s">
        <v>8</v>
      </c>
      <c r="B68" s="274" t="s">
        <v>631</v>
      </c>
      <c r="C68" s="274" t="s">
        <v>10</v>
      </c>
      <c r="D68" s="274" t="s">
        <v>11</v>
      </c>
      <c r="E68" s="274" t="s">
        <v>17</v>
      </c>
      <c r="F68" s="274" t="s">
        <v>157</v>
      </c>
      <c r="G68" s="275">
        <v>1</v>
      </c>
      <c r="H68" s="275">
        <v>2</v>
      </c>
      <c r="I68" s="275">
        <v>2</v>
      </c>
      <c r="J68" s="275">
        <v>2</v>
      </c>
      <c r="K68" s="275">
        <v>1</v>
      </c>
      <c r="L68" s="275">
        <v>1</v>
      </c>
      <c r="M68" s="275">
        <v>1</v>
      </c>
      <c r="N68" s="275">
        <v>2</v>
      </c>
      <c r="O68" s="275">
        <v>3</v>
      </c>
      <c r="P68" s="275">
        <v>2</v>
      </c>
      <c r="Q68" s="275">
        <v>1</v>
      </c>
      <c r="R68" s="275">
        <v>2</v>
      </c>
      <c r="S68" s="275">
        <v>1</v>
      </c>
      <c r="T68" s="276">
        <v>1</v>
      </c>
      <c r="U68" s="277">
        <f>SUM(Prokrastinasi!$G68:$T68)</f>
        <v>22</v>
      </c>
      <c r="V68" s="277" t="str">
        <f>IF(Form_Responses3[[#This Row],[Total Y]]&lt;23.716,"RENDAH",IF(Form_Responses3[[#This Row],[Total Y]]&lt;34.705,"SEDANG",IF(Form_Responses3[[#This Row],[Total Y]]&gt;34.705,"TINGGI")))</f>
        <v>RENDAH</v>
      </c>
    </row>
    <row r="69" spans="1:22" ht="22.5" customHeight="1" x14ac:dyDescent="0.2">
      <c r="A69" s="274" t="s">
        <v>8</v>
      </c>
      <c r="B69" s="274" t="s">
        <v>632</v>
      </c>
      <c r="C69" s="274" t="s">
        <v>10</v>
      </c>
      <c r="D69" s="274" t="s">
        <v>624</v>
      </c>
      <c r="E69" s="274" t="s">
        <v>70</v>
      </c>
      <c r="F69" s="274" t="s">
        <v>26</v>
      </c>
      <c r="G69" s="275">
        <v>2</v>
      </c>
      <c r="H69" s="275">
        <v>2</v>
      </c>
      <c r="I69" s="275">
        <v>3</v>
      </c>
      <c r="J69" s="275">
        <v>3</v>
      </c>
      <c r="K69" s="275">
        <v>2</v>
      </c>
      <c r="L69" s="275">
        <v>2</v>
      </c>
      <c r="M69" s="275">
        <v>2</v>
      </c>
      <c r="N69" s="275">
        <v>2</v>
      </c>
      <c r="O69" s="275">
        <v>2</v>
      </c>
      <c r="P69" s="275">
        <v>3</v>
      </c>
      <c r="Q69" s="275">
        <v>2</v>
      </c>
      <c r="R69" s="275">
        <v>3</v>
      </c>
      <c r="S69" s="275">
        <v>2</v>
      </c>
      <c r="T69" s="276">
        <v>2</v>
      </c>
      <c r="U69" s="277">
        <f>SUM(Prokrastinasi!$G69:$T69)</f>
        <v>32</v>
      </c>
      <c r="V69" s="277" t="str">
        <f>IF(Form_Responses3[[#This Row],[Total Y]]&lt;23.716,"RENDAH",IF(Form_Responses3[[#This Row],[Total Y]]&lt;34.705,"SEDANG",IF(Form_Responses3[[#This Row],[Total Y]]&gt;34.705,"TINGGI")))</f>
        <v>SEDANG</v>
      </c>
    </row>
    <row r="70" spans="1:22" ht="22.5" customHeight="1" x14ac:dyDescent="0.2">
      <c r="A70" s="274" t="s">
        <v>8</v>
      </c>
      <c r="B70" s="274" t="s">
        <v>633</v>
      </c>
      <c r="C70" s="274" t="s">
        <v>10</v>
      </c>
      <c r="D70" s="274" t="s">
        <v>11</v>
      </c>
      <c r="E70" s="274" t="s">
        <v>12</v>
      </c>
      <c r="F70" s="274" t="s">
        <v>21</v>
      </c>
      <c r="G70" s="275">
        <v>2</v>
      </c>
      <c r="H70" s="275">
        <v>2</v>
      </c>
      <c r="I70" s="275">
        <v>1</v>
      </c>
      <c r="J70" s="275">
        <v>2</v>
      </c>
      <c r="K70" s="275">
        <v>2</v>
      </c>
      <c r="L70" s="275">
        <v>2</v>
      </c>
      <c r="M70" s="275">
        <v>2</v>
      </c>
      <c r="N70" s="275">
        <v>2</v>
      </c>
      <c r="O70" s="275">
        <v>3</v>
      </c>
      <c r="P70" s="275">
        <v>2</v>
      </c>
      <c r="Q70" s="275">
        <v>2</v>
      </c>
      <c r="R70" s="275">
        <v>2</v>
      </c>
      <c r="S70" s="275">
        <v>2</v>
      </c>
      <c r="T70" s="276">
        <v>2</v>
      </c>
      <c r="U70" s="277">
        <f>SUM(Prokrastinasi!$G70:$T70)</f>
        <v>28</v>
      </c>
      <c r="V70" s="277" t="str">
        <f>IF(Form_Responses3[[#This Row],[Total Y]]&lt;23.716,"RENDAH",IF(Form_Responses3[[#This Row],[Total Y]]&lt;34.705,"SEDANG",IF(Form_Responses3[[#This Row],[Total Y]]&gt;34.705,"TINGGI")))</f>
        <v>SEDANG</v>
      </c>
    </row>
    <row r="71" spans="1:22" ht="22.5" customHeight="1" x14ac:dyDescent="0.2">
      <c r="A71" s="274" t="s">
        <v>8</v>
      </c>
      <c r="B71" s="274" t="s">
        <v>634</v>
      </c>
      <c r="C71" s="274" t="s">
        <v>24</v>
      </c>
      <c r="D71" s="274" t="s">
        <v>624</v>
      </c>
      <c r="E71" s="274" t="s">
        <v>73</v>
      </c>
      <c r="F71" s="274" t="s">
        <v>21</v>
      </c>
      <c r="G71" s="275">
        <v>2</v>
      </c>
      <c r="H71" s="275">
        <v>3</v>
      </c>
      <c r="I71" s="275">
        <v>3</v>
      </c>
      <c r="J71" s="275">
        <v>3</v>
      </c>
      <c r="K71" s="275">
        <v>2</v>
      </c>
      <c r="L71" s="275">
        <v>2</v>
      </c>
      <c r="M71" s="275">
        <v>2</v>
      </c>
      <c r="N71" s="275">
        <v>2</v>
      </c>
      <c r="O71" s="275">
        <v>2</v>
      </c>
      <c r="P71" s="275">
        <v>3</v>
      </c>
      <c r="Q71" s="275">
        <v>2</v>
      </c>
      <c r="R71" s="275">
        <v>3</v>
      </c>
      <c r="S71" s="275">
        <v>2</v>
      </c>
      <c r="T71" s="276">
        <v>2</v>
      </c>
      <c r="U71" s="277">
        <f>SUM(Prokrastinasi!$G71:$T71)</f>
        <v>33</v>
      </c>
      <c r="V71" s="277" t="str">
        <f>IF(Form_Responses3[[#This Row],[Total Y]]&lt;23.716,"RENDAH",IF(Form_Responses3[[#This Row],[Total Y]]&lt;34.705,"SEDANG",IF(Form_Responses3[[#This Row],[Total Y]]&gt;34.705,"TINGGI")))</f>
        <v>SEDANG</v>
      </c>
    </row>
    <row r="72" spans="1:22" ht="22.5" customHeight="1" x14ac:dyDescent="0.2">
      <c r="A72" s="274" t="s">
        <v>8</v>
      </c>
      <c r="B72" s="274" t="s">
        <v>635</v>
      </c>
      <c r="C72" s="274" t="s">
        <v>24</v>
      </c>
      <c r="D72" s="274" t="s">
        <v>60</v>
      </c>
      <c r="E72" s="274" t="s">
        <v>165</v>
      </c>
      <c r="F72" s="274" t="s">
        <v>21</v>
      </c>
      <c r="G72" s="275">
        <v>2</v>
      </c>
      <c r="H72" s="275">
        <v>2</v>
      </c>
      <c r="I72" s="275">
        <v>3</v>
      </c>
      <c r="J72" s="275">
        <v>3</v>
      </c>
      <c r="K72" s="275">
        <v>2</v>
      </c>
      <c r="L72" s="275">
        <v>2</v>
      </c>
      <c r="M72" s="275">
        <v>2</v>
      </c>
      <c r="N72" s="275">
        <v>2</v>
      </c>
      <c r="O72" s="275">
        <v>3</v>
      </c>
      <c r="P72" s="275">
        <v>2</v>
      </c>
      <c r="Q72" s="275">
        <v>2</v>
      </c>
      <c r="R72" s="275">
        <v>2</v>
      </c>
      <c r="S72" s="275">
        <v>2</v>
      </c>
      <c r="T72" s="276">
        <v>2</v>
      </c>
      <c r="U72" s="277">
        <f>SUM(Prokrastinasi!$G72:$T72)</f>
        <v>31</v>
      </c>
      <c r="V72" s="277" t="str">
        <f>IF(Form_Responses3[[#This Row],[Total Y]]&lt;23.716,"RENDAH",IF(Form_Responses3[[#This Row],[Total Y]]&lt;34.705,"SEDANG",IF(Form_Responses3[[#This Row],[Total Y]]&gt;34.705,"TINGGI")))</f>
        <v>SEDANG</v>
      </c>
    </row>
    <row r="73" spans="1:22" ht="22.5" customHeight="1" x14ac:dyDescent="0.2">
      <c r="A73" s="274" t="s">
        <v>8</v>
      </c>
      <c r="B73" s="274" t="s">
        <v>636</v>
      </c>
      <c r="C73" s="274" t="s">
        <v>10</v>
      </c>
      <c r="D73" s="274" t="s">
        <v>123</v>
      </c>
      <c r="E73" s="274" t="s">
        <v>17</v>
      </c>
      <c r="F73" s="274" t="s">
        <v>26</v>
      </c>
      <c r="G73" s="275">
        <v>1</v>
      </c>
      <c r="H73" s="275">
        <v>2</v>
      </c>
      <c r="I73" s="275">
        <v>2</v>
      </c>
      <c r="J73" s="275">
        <v>2</v>
      </c>
      <c r="K73" s="275">
        <v>1</v>
      </c>
      <c r="L73" s="275">
        <v>2</v>
      </c>
      <c r="M73" s="275">
        <v>1</v>
      </c>
      <c r="N73" s="275">
        <v>2</v>
      </c>
      <c r="O73" s="275">
        <v>3</v>
      </c>
      <c r="P73" s="275">
        <v>2</v>
      </c>
      <c r="Q73" s="275">
        <v>1</v>
      </c>
      <c r="R73" s="275">
        <v>2</v>
      </c>
      <c r="S73" s="275">
        <v>1</v>
      </c>
      <c r="T73" s="276">
        <v>1</v>
      </c>
      <c r="U73" s="277">
        <f>SUM(Prokrastinasi!$G73:$T73)</f>
        <v>23</v>
      </c>
      <c r="V73" s="277" t="str">
        <f>IF(Form_Responses3[[#This Row],[Total Y]]&lt;23.716,"RENDAH",IF(Form_Responses3[[#This Row],[Total Y]]&lt;34.705,"SEDANG",IF(Form_Responses3[[#This Row],[Total Y]]&gt;34.705,"TINGGI")))</f>
        <v>RENDAH</v>
      </c>
    </row>
    <row r="74" spans="1:22" ht="22.5" customHeight="1" x14ac:dyDescent="0.2">
      <c r="A74" s="274" t="s">
        <v>8</v>
      </c>
      <c r="B74" s="274" t="s">
        <v>637</v>
      </c>
      <c r="C74" s="274" t="s">
        <v>24</v>
      </c>
      <c r="D74" s="274" t="s">
        <v>103</v>
      </c>
      <c r="E74" s="274" t="s">
        <v>53</v>
      </c>
      <c r="F74" s="274" t="s">
        <v>13</v>
      </c>
      <c r="G74" s="275">
        <v>1</v>
      </c>
      <c r="H74" s="275">
        <v>2</v>
      </c>
      <c r="I74" s="275">
        <v>2</v>
      </c>
      <c r="J74" s="275">
        <v>2</v>
      </c>
      <c r="K74" s="275">
        <v>1</v>
      </c>
      <c r="L74" s="275">
        <v>2</v>
      </c>
      <c r="M74" s="275">
        <v>1</v>
      </c>
      <c r="N74" s="275">
        <v>2</v>
      </c>
      <c r="O74" s="275">
        <v>3</v>
      </c>
      <c r="P74" s="275">
        <v>2</v>
      </c>
      <c r="Q74" s="275">
        <v>1</v>
      </c>
      <c r="R74" s="275">
        <v>2</v>
      </c>
      <c r="S74" s="275">
        <v>1</v>
      </c>
      <c r="T74" s="276">
        <v>1</v>
      </c>
      <c r="U74" s="277">
        <f>SUM(Prokrastinasi!$G74:$T74)</f>
        <v>23</v>
      </c>
      <c r="V74" s="277" t="str">
        <f>IF(Form_Responses3[[#This Row],[Total Y]]&lt;23.716,"RENDAH",IF(Form_Responses3[[#This Row],[Total Y]]&lt;34.705,"SEDANG",IF(Form_Responses3[[#This Row],[Total Y]]&gt;34.705,"TINGGI")))</f>
        <v>RENDAH</v>
      </c>
    </row>
    <row r="75" spans="1:22" ht="22.5" customHeight="1" x14ac:dyDescent="0.2">
      <c r="A75" s="274" t="s">
        <v>8</v>
      </c>
      <c r="B75" s="274" t="s">
        <v>638</v>
      </c>
      <c r="C75" s="274" t="s">
        <v>10</v>
      </c>
      <c r="D75" s="274" t="s">
        <v>113</v>
      </c>
      <c r="E75" s="274" t="s">
        <v>47</v>
      </c>
      <c r="F75" s="274" t="s">
        <v>13</v>
      </c>
      <c r="G75" s="275">
        <v>2</v>
      </c>
      <c r="H75" s="275">
        <v>2</v>
      </c>
      <c r="I75" s="275">
        <v>3</v>
      </c>
      <c r="J75" s="275">
        <v>3</v>
      </c>
      <c r="K75" s="275">
        <v>2</v>
      </c>
      <c r="L75" s="275">
        <v>2</v>
      </c>
      <c r="M75" s="275">
        <v>2</v>
      </c>
      <c r="N75" s="275">
        <v>2</v>
      </c>
      <c r="O75" s="275">
        <v>2</v>
      </c>
      <c r="P75" s="275">
        <v>3</v>
      </c>
      <c r="Q75" s="275">
        <v>2</v>
      </c>
      <c r="R75" s="275">
        <v>2</v>
      </c>
      <c r="S75" s="275">
        <v>2</v>
      </c>
      <c r="T75" s="276">
        <v>2</v>
      </c>
      <c r="U75" s="277">
        <f>SUM(Prokrastinasi!$G75:$T75)</f>
        <v>31</v>
      </c>
      <c r="V75" s="277" t="str">
        <f>IF(Form_Responses3[[#This Row],[Total Y]]&lt;23.716,"RENDAH",IF(Form_Responses3[[#This Row],[Total Y]]&lt;34.705,"SEDANG",IF(Form_Responses3[[#This Row],[Total Y]]&gt;34.705,"TINGGI")))</f>
        <v>SEDANG</v>
      </c>
    </row>
    <row r="76" spans="1:22" ht="22.5" customHeight="1" x14ac:dyDescent="0.2">
      <c r="A76" s="274" t="s">
        <v>8</v>
      </c>
      <c r="B76" s="274" t="s">
        <v>639</v>
      </c>
      <c r="C76" s="274" t="s">
        <v>24</v>
      </c>
      <c r="D76" s="274" t="s">
        <v>624</v>
      </c>
      <c r="E76" s="274" t="s">
        <v>165</v>
      </c>
      <c r="F76" s="274" t="s">
        <v>26</v>
      </c>
      <c r="G76" s="275">
        <v>2</v>
      </c>
      <c r="H76" s="275">
        <v>2</v>
      </c>
      <c r="I76" s="275">
        <v>3</v>
      </c>
      <c r="J76" s="275">
        <v>3</v>
      </c>
      <c r="K76" s="275">
        <v>2</v>
      </c>
      <c r="L76" s="275">
        <v>2</v>
      </c>
      <c r="M76" s="275">
        <v>2</v>
      </c>
      <c r="N76" s="275">
        <v>2</v>
      </c>
      <c r="O76" s="275">
        <v>2</v>
      </c>
      <c r="P76" s="275">
        <v>3</v>
      </c>
      <c r="Q76" s="275">
        <v>2</v>
      </c>
      <c r="R76" s="275">
        <v>2</v>
      </c>
      <c r="S76" s="275">
        <v>2</v>
      </c>
      <c r="T76" s="276">
        <v>2</v>
      </c>
      <c r="U76" s="277">
        <f>SUM(Prokrastinasi!$G76:$T76)</f>
        <v>31</v>
      </c>
      <c r="V76" s="277" t="str">
        <f>IF(Form_Responses3[[#This Row],[Total Y]]&lt;23.716,"RENDAH",IF(Form_Responses3[[#This Row],[Total Y]]&lt;34.705,"SEDANG",IF(Form_Responses3[[#This Row],[Total Y]]&gt;34.705,"TINGGI")))</f>
        <v>SEDANG</v>
      </c>
    </row>
    <row r="77" spans="1:22" ht="22.5" customHeight="1" x14ac:dyDescent="0.2">
      <c r="A77" s="274" t="s">
        <v>8</v>
      </c>
      <c r="B77" s="274" t="s">
        <v>640</v>
      </c>
      <c r="C77" s="274" t="s">
        <v>10</v>
      </c>
      <c r="D77" s="274" t="s">
        <v>11</v>
      </c>
      <c r="E77" s="274" t="s">
        <v>12</v>
      </c>
      <c r="F77" s="274" t="s">
        <v>26</v>
      </c>
      <c r="G77" s="275">
        <v>2</v>
      </c>
      <c r="H77" s="275">
        <v>2</v>
      </c>
      <c r="I77" s="275">
        <v>2</v>
      </c>
      <c r="J77" s="275">
        <v>2</v>
      </c>
      <c r="K77" s="275">
        <v>1</v>
      </c>
      <c r="L77" s="275">
        <v>2</v>
      </c>
      <c r="M77" s="275">
        <v>1</v>
      </c>
      <c r="N77" s="275">
        <v>2</v>
      </c>
      <c r="O77" s="275">
        <v>3</v>
      </c>
      <c r="P77" s="275">
        <v>2</v>
      </c>
      <c r="Q77" s="275">
        <v>1</v>
      </c>
      <c r="R77" s="275">
        <v>2</v>
      </c>
      <c r="S77" s="275">
        <v>2</v>
      </c>
      <c r="T77" s="276">
        <v>2</v>
      </c>
      <c r="U77" s="277">
        <f>SUM(Prokrastinasi!$G77:$T77)</f>
        <v>26</v>
      </c>
      <c r="V77" s="277" t="str">
        <f>IF(Form_Responses3[[#This Row],[Total Y]]&lt;23.716,"RENDAH",IF(Form_Responses3[[#This Row],[Total Y]]&lt;34.705,"SEDANG",IF(Form_Responses3[[#This Row],[Total Y]]&gt;34.705,"TINGGI")))</f>
        <v>SEDANG</v>
      </c>
    </row>
    <row r="78" spans="1:22" ht="22.5" customHeight="1" x14ac:dyDescent="0.2">
      <c r="A78" s="274" t="s">
        <v>8</v>
      </c>
      <c r="B78" s="274" t="s">
        <v>641</v>
      </c>
      <c r="C78" s="274" t="s">
        <v>24</v>
      </c>
      <c r="D78" s="274" t="s">
        <v>113</v>
      </c>
      <c r="E78" s="274" t="s">
        <v>17</v>
      </c>
      <c r="F78" s="274" t="s">
        <v>26</v>
      </c>
      <c r="G78" s="275">
        <v>2</v>
      </c>
      <c r="H78" s="275">
        <v>2</v>
      </c>
      <c r="I78" s="275">
        <v>3</v>
      </c>
      <c r="J78" s="275">
        <v>3</v>
      </c>
      <c r="K78" s="275">
        <v>2</v>
      </c>
      <c r="L78" s="275">
        <v>2</v>
      </c>
      <c r="M78" s="275">
        <v>2</v>
      </c>
      <c r="N78" s="275">
        <v>2</v>
      </c>
      <c r="O78" s="275">
        <v>3</v>
      </c>
      <c r="P78" s="275">
        <v>2</v>
      </c>
      <c r="Q78" s="275">
        <v>2</v>
      </c>
      <c r="R78" s="275">
        <v>2</v>
      </c>
      <c r="S78" s="275">
        <v>2</v>
      </c>
      <c r="T78" s="276">
        <v>2</v>
      </c>
      <c r="U78" s="277">
        <f>SUM(Prokrastinasi!$G78:$T78)</f>
        <v>31</v>
      </c>
      <c r="V78" s="277" t="str">
        <f>IF(Form_Responses3[[#This Row],[Total Y]]&lt;23.716,"RENDAH",IF(Form_Responses3[[#This Row],[Total Y]]&lt;34.705,"SEDANG",IF(Form_Responses3[[#This Row],[Total Y]]&gt;34.705,"TINGGI")))</f>
        <v>SEDANG</v>
      </c>
    </row>
    <row r="79" spans="1:22" ht="22.5" customHeight="1" x14ac:dyDescent="0.2">
      <c r="A79" s="274" t="s">
        <v>8</v>
      </c>
      <c r="B79" s="274" t="s">
        <v>642</v>
      </c>
      <c r="C79" s="274" t="s">
        <v>10</v>
      </c>
      <c r="D79" s="274" t="s">
        <v>113</v>
      </c>
      <c r="E79" s="274" t="s">
        <v>47</v>
      </c>
      <c r="F79" s="274" t="s">
        <v>157</v>
      </c>
      <c r="G79" s="275">
        <v>2</v>
      </c>
      <c r="H79" s="275">
        <v>3</v>
      </c>
      <c r="I79" s="275">
        <v>3</v>
      </c>
      <c r="J79" s="275">
        <v>3</v>
      </c>
      <c r="K79" s="275">
        <v>2</v>
      </c>
      <c r="L79" s="275">
        <v>2</v>
      </c>
      <c r="M79" s="275">
        <v>2</v>
      </c>
      <c r="N79" s="275">
        <v>2</v>
      </c>
      <c r="O79" s="275">
        <v>2</v>
      </c>
      <c r="P79" s="275">
        <v>3</v>
      </c>
      <c r="Q79" s="275">
        <v>2</v>
      </c>
      <c r="R79" s="275">
        <v>3</v>
      </c>
      <c r="S79" s="275">
        <v>2</v>
      </c>
      <c r="T79" s="276">
        <v>2</v>
      </c>
      <c r="U79" s="277">
        <f>SUM(Prokrastinasi!$G79:$T79)</f>
        <v>33</v>
      </c>
      <c r="V79" s="277" t="str">
        <f>IF(Form_Responses3[[#This Row],[Total Y]]&lt;23.716,"RENDAH",IF(Form_Responses3[[#This Row],[Total Y]]&lt;34.705,"SEDANG",IF(Form_Responses3[[#This Row],[Total Y]]&gt;34.705,"TINGGI")))</f>
        <v>SEDANG</v>
      </c>
    </row>
    <row r="80" spans="1:22" ht="22.5" customHeight="1" x14ac:dyDescent="0.2">
      <c r="A80" s="274" t="s">
        <v>8</v>
      </c>
      <c r="B80" s="274" t="s">
        <v>643</v>
      </c>
      <c r="C80" s="274" t="s">
        <v>24</v>
      </c>
      <c r="D80" s="274" t="s">
        <v>11</v>
      </c>
      <c r="E80" s="274" t="s">
        <v>12</v>
      </c>
      <c r="F80" s="274" t="s">
        <v>157</v>
      </c>
      <c r="G80" s="275">
        <v>2</v>
      </c>
      <c r="H80" s="275">
        <v>2</v>
      </c>
      <c r="I80" s="275">
        <v>2</v>
      </c>
      <c r="J80" s="275">
        <v>1</v>
      </c>
      <c r="K80" s="275">
        <v>1</v>
      </c>
      <c r="L80" s="275">
        <v>2</v>
      </c>
      <c r="M80" s="275">
        <v>2</v>
      </c>
      <c r="N80" s="275">
        <v>2</v>
      </c>
      <c r="O80" s="275">
        <v>3</v>
      </c>
      <c r="P80" s="275">
        <v>2</v>
      </c>
      <c r="Q80" s="275">
        <v>2</v>
      </c>
      <c r="R80" s="275">
        <v>2</v>
      </c>
      <c r="S80" s="275">
        <v>2</v>
      </c>
      <c r="T80" s="276">
        <v>1</v>
      </c>
      <c r="U80" s="277">
        <f>SUM(Prokrastinasi!$G80:$T80)</f>
        <v>26</v>
      </c>
      <c r="V80" s="277" t="str">
        <f>IF(Form_Responses3[[#This Row],[Total Y]]&lt;23.716,"RENDAH",IF(Form_Responses3[[#This Row],[Total Y]]&lt;34.705,"SEDANG",IF(Form_Responses3[[#This Row],[Total Y]]&gt;34.705,"TINGGI")))</f>
        <v>SEDANG</v>
      </c>
    </row>
    <row r="81" spans="1:22" ht="22.5" customHeight="1" x14ac:dyDescent="0.2">
      <c r="A81" s="274" t="s">
        <v>8</v>
      </c>
      <c r="B81" s="274" t="s">
        <v>644</v>
      </c>
      <c r="C81" s="274" t="s">
        <v>24</v>
      </c>
      <c r="D81" s="274" t="s">
        <v>60</v>
      </c>
      <c r="E81" s="274" t="s">
        <v>73</v>
      </c>
      <c r="F81" s="274" t="s">
        <v>13</v>
      </c>
      <c r="G81" s="275">
        <v>2</v>
      </c>
      <c r="H81" s="275">
        <v>2</v>
      </c>
      <c r="I81" s="275">
        <v>3</v>
      </c>
      <c r="J81" s="275">
        <v>3</v>
      </c>
      <c r="K81" s="275">
        <v>2</v>
      </c>
      <c r="L81" s="275">
        <v>2</v>
      </c>
      <c r="M81" s="275">
        <v>2</v>
      </c>
      <c r="N81" s="275">
        <v>2</v>
      </c>
      <c r="O81" s="275">
        <v>2</v>
      </c>
      <c r="P81" s="275">
        <v>2</v>
      </c>
      <c r="Q81" s="275">
        <v>2</v>
      </c>
      <c r="R81" s="275">
        <v>2</v>
      </c>
      <c r="S81" s="275">
        <v>2</v>
      </c>
      <c r="T81" s="276">
        <v>2</v>
      </c>
      <c r="U81" s="277">
        <f>SUM(Prokrastinasi!$G81:$T81)</f>
        <v>30</v>
      </c>
      <c r="V81" s="277" t="str">
        <f>IF(Form_Responses3[[#This Row],[Total Y]]&lt;23.716,"RENDAH",IF(Form_Responses3[[#This Row],[Total Y]]&lt;34.705,"SEDANG",IF(Form_Responses3[[#This Row],[Total Y]]&gt;34.705,"TINGGI")))</f>
        <v>SEDANG</v>
      </c>
    </row>
    <row r="82" spans="1:22" ht="22.5" customHeight="1" x14ac:dyDescent="0.2">
      <c r="A82" s="274" t="s">
        <v>8</v>
      </c>
      <c r="B82" s="274" t="s">
        <v>645</v>
      </c>
      <c r="C82" s="274" t="s">
        <v>10</v>
      </c>
      <c r="D82" s="274" t="s">
        <v>113</v>
      </c>
      <c r="E82" s="274" t="s">
        <v>47</v>
      </c>
      <c r="F82" s="274" t="s">
        <v>26</v>
      </c>
      <c r="G82" s="275">
        <v>2</v>
      </c>
      <c r="H82" s="275">
        <v>3</v>
      </c>
      <c r="I82" s="275">
        <v>3</v>
      </c>
      <c r="J82" s="275">
        <v>3</v>
      </c>
      <c r="K82" s="275">
        <v>2</v>
      </c>
      <c r="L82" s="275">
        <v>3</v>
      </c>
      <c r="M82" s="275">
        <v>2</v>
      </c>
      <c r="N82" s="275">
        <v>3</v>
      </c>
      <c r="O82" s="275">
        <v>2</v>
      </c>
      <c r="P82" s="275">
        <v>3</v>
      </c>
      <c r="Q82" s="275">
        <v>2</v>
      </c>
      <c r="R82" s="275">
        <v>3</v>
      </c>
      <c r="S82" s="275">
        <v>2</v>
      </c>
      <c r="T82" s="276">
        <v>2</v>
      </c>
      <c r="U82" s="277">
        <f>SUM(Prokrastinasi!$G82:$T82)</f>
        <v>35</v>
      </c>
      <c r="V82" s="277" t="str">
        <f>IF(Form_Responses3[[#This Row],[Total Y]]&lt;23.716,"RENDAH",IF(Form_Responses3[[#This Row],[Total Y]]&lt;34.705,"SEDANG",IF(Form_Responses3[[#This Row],[Total Y]]&gt;34.705,"TINGGI")))</f>
        <v>TINGGI</v>
      </c>
    </row>
    <row r="83" spans="1:22" ht="22.5" customHeight="1" x14ac:dyDescent="0.2">
      <c r="A83" s="274" t="s">
        <v>8</v>
      </c>
      <c r="B83" s="274" t="s">
        <v>646</v>
      </c>
      <c r="C83" s="274" t="s">
        <v>10</v>
      </c>
      <c r="D83" s="274" t="s">
        <v>11</v>
      </c>
      <c r="E83" s="274" t="s">
        <v>12</v>
      </c>
      <c r="F83" s="274" t="s">
        <v>13</v>
      </c>
      <c r="G83" s="275">
        <v>2</v>
      </c>
      <c r="H83" s="275">
        <v>2</v>
      </c>
      <c r="I83" s="275">
        <v>2</v>
      </c>
      <c r="J83" s="275">
        <v>2</v>
      </c>
      <c r="K83" s="275">
        <v>1</v>
      </c>
      <c r="L83" s="275">
        <v>2</v>
      </c>
      <c r="M83" s="275">
        <v>2</v>
      </c>
      <c r="N83" s="275">
        <v>2</v>
      </c>
      <c r="O83" s="275">
        <v>3</v>
      </c>
      <c r="P83" s="275">
        <v>2</v>
      </c>
      <c r="Q83" s="275">
        <v>1</v>
      </c>
      <c r="R83" s="275">
        <v>2</v>
      </c>
      <c r="S83" s="275">
        <v>2</v>
      </c>
      <c r="T83" s="276">
        <v>2</v>
      </c>
      <c r="U83" s="277">
        <f>SUM(Prokrastinasi!$G83:$T83)</f>
        <v>27</v>
      </c>
      <c r="V83" s="277" t="str">
        <f>IF(Form_Responses3[[#This Row],[Total Y]]&lt;23.716,"RENDAH",IF(Form_Responses3[[#This Row],[Total Y]]&lt;34.705,"SEDANG",IF(Form_Responses3[[#This Row],[Total Y]]&gt;34.705,"TINGGI")))</f>
        <v>SEDANG</v>
      </c>
    </row>
    <row r="84" spans="1:22" ht="22.5" customHeight="1" x14ac:dyDescent="0.2">
      <c r="A84" s="274" t="s">
        <v>8</v>
      </c>
      <c r="B84" s="274" t="s">
        <v>647</v>
      </c>
      <c r="C84" s="274" t="s">
        <v>24</v>
      </c>
      <c r="D84" s="274" t="s">
        <v>123</v>
      </c>
      <c r="E84" s="274" t="s">
        <v>17</v>
      </c>
      <c r="F84" s="274" t="s">
        <v>157</v>
      </c>
      <c r="G84" s="275">
        <v>2</v>
      </c>
      <c r="H84" s="275">
        <v>2</v>
      </c>
      <c r="I84" s="275">
        <v>2</v>
      </c>
      <c r="J84" s="275">
        <v>2</v>
      </c>
      <c r="K84" s="275">
        <v>1</v>
      </c>
      <c r="L84" s="275">
        <v>2</v>
      </c>
      <c r="M84" s="275">
        <v>2</v>
      </c>
      <c r="N84" s="275">
        <v>2</v>
      </c>
      <c r="O84" s="275">
        <v>3</v>
      </c>
      <c r="P84" s="275">
        <v>2</v>
      </c>
      <c r="Q84" s="275">
        <v>2</v>
      </c>
      <c r="R84" s="275">
        <v>2</v>
      </c>
      <c r="S84" s="275">
        <v>2</v>
      </c>
      <c r="T84" s="276">
        <v>2</v>
      </c>
      <c r="U84" s="277">
        <f>SUM(Prokrastinasi!$G84:$T84)</f>
        <v>28</v>
      </c>
      <c r="V84" s="277" t="str">
        <f>IF(Form_Responses3[[#This Row],[Total Y]]&lt;23.716,"RENDAH",IF(Form_Responses3[[#This Row],[Total Y]]&lt;34.705,"SEDANG",IF(Form_Responses3[[#This Row],[Total Y]]&gt;34.705,"TINGGI")))</f>
        <v>SEDANG</v>
      </c>
    </row>
    <row r="85" spans="1:22" ht="22.5" customHeight="1" x14ac:dyDescent="0.2">
      <c r="A85" s="274" t="s">
        <v>8</v>
      </c>
      <c r="B85" s="274" t="s">
        <v>648</v>
      </c>
      <c r="C85" s="274" t="s">
        <v>10</v>
      </c>
      <c r="D85" s="274" t="s">
        <v>113</v>
      </c>
      <c r="E85" s="274" t="s">
        <v>47</v>
      </c>
      <c r="F85" s="274" t="s">
        <v>26</v>
      </c>
      <c r="G85" s="275">
        <v>2</v>
      </c>
      <c r="H85" s="275">
        <v>2</v>
      </c>
      <c r="I85" s="275">
        <v>3</v>
      </c>
      <c r="J85" s="275">
        <v>3</v>
      </c>
      <c r="K85" s="275">
        <v>2</v>
      </c>
      <c r="L85" s="275">
        <v>2</v>
      </c>
      <c r="M85" s="275">
        <v>2</v>
      </c>
      <c r="N85" s="275">
        <v>2</v>
      </c>
      <c r="O85" s="275">
        <v>2</v>
      </c>
      <c r="P85" s="275">
        <v>2</v>
      </c>
      <c r="Q85" s="275">
        <v>2</v>
      </c>
      <c r="R85" s="275">
        <v>2</v>
      </c>
      <c r="S85" s="275">
        <v>2</v>
      </c>
      <c r="T85" s="276">
        <v>2</v>
      </c>
      <c r="U85" s="277">
        <f>SUM(Prokrastinasi!$G85:$T85)</f>
        <v>30</v>
      </c>
      <c r="V85" s="277" t="str">
        <f>IF(Form_Responses3[[#This Row],[Total Y]]&lt;23.716,"RENDAH",IF(Form_Responses3[[#This Row],[Total Y]]&lt;34.705,"SEDANG",IF(Form_Responses3[[#This Row],[Total Y]]&gt;34.705,"TINGGI")))</f>
        <v>SEDANG</v>
      </c>
    </row>
    <row r="86" spans="1:22" ht="22.5" customHeight="1" x14ac:dyDescent="0.2">
      <c r="A86" s="274" t="s">
        <v>8</v>
      </c>
      <c r="B86" s="274" t="s">
        <v>649</v>
      </c>
      <c r="C86" s="274" t="s">
        <v>10</v>
      </c>
      <c r="D86" s="274" t="s">
        <v>624</v>
      </c>
      <c r="E86" s="274" t="s">
        <v>64</v>
      </c>
      <c r="F86" s="274" t="s">
        <v>157</v>
      </c>
      <c r="G86" s="275">
        <v>2</v>
      </c>
      <c r="H86" s="275">
        <v>2</v>
      </c>
      <c r="I86" s="275">
        <v>2</v>
      </c>
      <c r="J86" s="275">
        <v>2</v>
      </c>
      <c r="K86" s="275">
        <v>1</v>
      </c>
      <c r="L86" s="275">
        <v>2</v>
      </c>
      <c r="M86" s="275">
        <v>2</v>
      </c>
      <c r="N86" s="275">
        <v>2</v>
      </c>
      <c r="O86" s="275">
        <v>3</v>
      </c>
      <c r="P86" s="275">
        <v>2</v>
      </c>
      <c r="Q86" s="275">
        <v>1</v>
      </c>
      <c r="R86" s="275">
        <v>2</v>
      </c>
      <c r="S86" s="275">
        <v>2</v>
      </c>
      <c r="T86" s="276">
        <v>2</v>
      </c>
      <c r="U86" s="277">
        <f>SUM(Prokrastinasi!$G86:$T86)</f>
        <v>27</v>
      </c>
      <c r="V86" s="277" t="str">
        <f>IF(Form_Responses3[[#This Row],[Total Y]]&lt;23.716,"RENDAH",IF(Form_Responses3[[#This Row],[Total Y]]&lt;34.705,"SEDANG",IF(Form_Responses3[[#This Row],[Total Y]]&gt;34.705,"TINGGI")))</f>
        <v>SEDANG</v>
      </c>
    </row>
    <row r="87" spans="1:22" ht="22.5" customHeight="1" x14ac:dyDescent="0.2">
      <c r="A87" s="274" t="s">
        <v>8</v>
      </c>
      <c r="B87" s="274" t="s">
        <v>650</v>
      </c>
      <c r="C87" s="274" t="s">
        <v>24</v>
      </c>
      <c r="D87" s="274" t="s">
        <v>60</v>
      </c>
      <c r="E87" s="274" t="s">
        <v>64</v>
      </c>
      <c r="F87" s="274" t="s">
        <v>157</v>
      </c>
      <c r="G87" s="275">
        <v>2</v>
      </c>
      <c r="H87" s="275">
        <v>2</v>
      </c>
      <c r="I87" s="275">
        <v>3</v>
      </c>
      <c r="J87" s="275">
        <v>3</v>
      </c>
      <c r="K87" s="275">
        <v>2</v>
      </c>
      <c r="L87" s="275">
        <v>2</v>
      </c>
      <c r="M87" s="275">
        <v>2</v>
      </c>
      <c r="N87" s="275">
        <v>2</v>
      </c>
      <c r="O87" s="275">
        <v>3</v>
      </c>
      <c r="P87" s="275">
        <v>2</v>
      </c>
      <c r="Q87" s="275">
        <v>2</v>
      </c>
      <c r="R87" s="275">
        <v>2</v>
      </c>
      <c r="S87" s="275">
        <v>2</v>
      </c>
      <c r="T87" s="276">
        <v>2</v>
      </c>
      <c r="U87" s="277">
        <f>SUM(Prokrastinasi!$G87:$T87)</f>
        <v>31</v>
      </c>
      <c r="V87" s="277" t="str">
        <f>IF(Form_Responses3[[#This Row],[Total Y]]&lt;23.716,"RENDAH",IF(Form_Responses3[[#This Row],[Total Y]]&lt;34.705,"SEDANG",IF(Form_Responses3[[#This Row],[Total Y]]&gt;34.705,"TINGGI")))</f>
        <v>SEDANG</v>
      </c>
    </row>
    <row r="88" spans="1:22" ht="22.5" customHeight="1" x14ac:dyDescent="0.2">
      <c r="A88" s="274" t="s">
        <v>8</v>
      </c>
      <c r="B88" s="274" t="s">
        <v>651</v>
      </c>
      <c r="C88" s="274" t="s">
        <v>10</v>
      </c>
      <c r="D88" s="274" t="s">
        <v>113</v>
      </c>
      <c r="E88" s="274" t="s">
        <v>17</v>
      </c>
      <c r="F88" s="274" t="s">
        <v>13</v>
      </c>
      <c r="G88" s="275">
        <v>2</v>
      </c>
      <c r="H88" s="275">
        <v>3</v>
      </c>
      <c r="I88" s="275">
        <v>3</v>
      </c>
      <c r="J88" s="275">
        <v>3</v>
      </c>
      <c r="K88" s="275">
        <v>2</v>
      </c>
      <c r="L88" s="275">
        <v>2</v>
      </c>
      <c r="M88" s="275">
        <v>2</v>
      </c>
      <c r="N88" s="275">
        <v>2</v>
      </c>
      <c r="O88" s="275">
        <v>2</v>
      </c>
      <c r="P88" s="275">
        <v>3</v>
      </c>
      <c r="Q88" s="275">
        <v>2</v>
      </c>
      <c r="R88" s="275">
        <v>3</v>
      </c>
      <c r="S88" s="275">
        <v>2</v>
      </c>
      <c r="T88" s="276">
        <v>2</v>
      </c>
      <c r="U88" s="277">
        <f>SUM(Prokrastinasi!$G88:$T88)</f>
        <v>33</v>
      </c>
      <c r="V88" s="277" t="str">
        <f>IF(Form_Responses3[[#This Row],[Total Y]]&lt;23.716,"RENDAH",IF(Form_Responses3[[#This Row],[Total Y]]&lt;34.705,"SEDANG",IF(Form_Responses3[[#This Row],[Total Y]]&gt;34.705,"TINGGI")))</f>
        <v>SEDANG</v>
      </c>
    </row>
    <row r="89" spans="1:22" ht="22.5" customHeight="1" x14ac:dyDescent="0.2">
      <c r="A89" s="274" t="s">
        <v>8</v>
      </c>
      <c r="B89" s="274" t="s">
        <v>652</v>
      </c>
      <c r="C89" s="274" t="s">
        <v>10</v>
      </c>
      <c r="D89" s="274" t="s">
        <v>11</v>
      </c>
      <c r="E89" s="274" t="s">
        <v>73</v>
      </c>
      <c r="F89" s="274" t="s">
        <v>157</v>
      </c>
      <c r="G89" s="275">
        <v>2</v>
      </c>
      <c r="H89" s="275">
        <v>2</v>
      </c>
      <c r="I89" s="275">
        <v>2</v>
      </c>
      <c r="J89" s="275">
        <v>2</v>
      </c>
      <c r="K89" s="275">
        <v>1</v>
      </c>
      <c r="L89" s="275">
        <v>2</v>
      </c>
      <c r="M89" s="275">
        <v>2</v>
      </c>
      <c r="N89" s="275">
        <v>2</v>
      </c>
      <c r="O89" s="275">
        <v>3</v>
      </c>
      <c r="P89" s="275">
        <v>2</v>
      </c>
      <c r="Q89" s="275">
        <v>2</v>
      </c>
      <c r="R89" s="275">
        <v>2</v>
      </c>
      <c r="S89" s="275">
        <v>2</v>
      </c>
      <c r="T89" s="276">
        <v>2</v>
      </c>
      <c r="U89" s="277">
        <f>SUM(Prokrastinasi!$G89:$T89)</f>
        <v>28</v>
      </c>
      <c r="V89" s="277" t="str">
        <f>IF(Form_Responses3[[#This Row],[Total Y]]&lt;23.716,"RENDAH",IF(Form_Responses3[[#This Row],[Total Y]]&lt;34.705,"SEDANG",IF(Form_Responses3[[#This Row],[Total Y]]&gt;34.705,"TINGGI")))</f>
        <v>SEDANG</v>
      </c>
    </row>
    <row r="90" spans="1:22" ht="22.5" customHeight="1" x14ac:dyDescent="0.2">
      <c r="A90" s="274" t="s">
        <v>8</v>
      </c>
      <c r="B90" s="274" t="s">
        <v>653</v>
      </c>
      <c r="C90" s="274" t="s">
        <v>10</v>
      </c>
      <c r="D90" s="274" t="s">
        <v>11</v>
      </c>
      <c r="E90" s="274" t="s">
        <v>17</v>
      </c>
      <c r="F90" s="274" t="s">
        <v>26</v>
      </c>
      <c r="G90" s="275">
        <v>2</v>
      </c>
      <c r="H90" s="275">
        <v>2</v>
      </c>
      <c r="I90" s="275">
        <v>2</v>
      </c>
      <c r="J90" s="275">
        <v>2</v>
      </c>
      <c r="K90" s="275">
        <v>1</v>
      </c>
      <c r="L90" s="275">
        <v>2</v>
      </c>
      <c r="M90" s="275">
        <v>1</v>
      </c>
      <c r="N90" s="275">
        <v>2</v>
      </c>
      <c r="O90" s="275">
        <v>3</v>
      </c>
      <c r="P90" s="275">
        <v>2</v>
      </c>
      <c r="Q90" s="275">
        <v>1</v>
      </c>
      <c r="R90" s="275">
        <v>2</v>
      </c>
      <c r="S90" s="275">
        <v>1</v>
      </c>
      <c r="T90" s="276">
        <v>2</v>
      </c>
      <c r="U90" s="277">
        <f>SUM(Prokrastinasi!$G90:$T90)</f>
        <v>25</v>
      </c>
      <c r="V90" s="277" t="str">
        <f>IF(Form_Responses3[[#This Row],[Total Y]]&lt;23.716,"RENDAH",IF(Form_Responses3[[#This Row],[Total Y]]&lt;34.705,"SEDANG",IF(Form_Responses3[[#This Row],[Total Y]]&gt;34.705,"TINGGI")))</f>
        <v>SEDANG</v>
      </c>
    </row>
    <row r="91" spans="1:22" ht="22.5" customHeight="1" x14ac:dyDescent="0.2">
      <c r="A91" s="274" t="s">
        <v>8</v>
      </c>
      <c r="B91" s="274" t="s">
        <v>654</v>
      </c>
      <c r="C91" s="274" t="s">
        <v>10</v>
      </c>
      <c r="D91" s="274" t="s">
        <v>628</v>
      </c>
      <c r="E91" s="274" t="s">
        <v>90</v>
      </c>
      <c r="F91" s="274" t="s">
        <v>13</v>
      </c>
      <c r="G91" s="275">
        <v>3</v>
      </c>
      <c r="H91" s="275">
        <v>3</v>
      </c>
      <c r="I91" s="275">
        <v>3</v>
      </c>
      <c r="J91" s="275">
        <v>3</v>
      </c>
      <c r="K91" s="275">
        <v>2</v>
      </c>
      <c r="L91" s="275">
        <v>3</v>
      </c>
      <c r="M91" s="275">
        <v>3</v>
      </c>
      <c r="N91" s="275">
        <v>3</v>
      </c>
      <c r="O91" s="275">
        <v>2</v>
      </c>
      <c r="P91" s="275">
        <v>3</v>
      </c>
      <c r="Q91" s="275">
        <v>3</v>
      </c>
      <c r="R91" s="275">
        <v>3</v>
      </c>
      <c r="S91" s="275">
        <v>3</v>
      </c>
      <c r="T91" s="276">
        <v>3</v>
      </c>
      <c r="U91" s="277">
        <f>SUM(Prokrastinasi!$G91:$T91)</f>
        <v>40</v>
      </c>
      <c r="V91" s="277" t="str">
        <f>IF(Form_Responses3[[#This Row],[Total Y]]&lt;23.716,"RENDAH",IF(Form_Responses3[[#This Row],[Total Y]]&lt;34.705,"SEDANG",IF(Form_Responses3[[#This Row],[Total Y]]&gt;34.705,"TINGGI")))</f>
        <v>TINGGI</v>
      </c>
    </row>
    <row r="92" spans="1:22" ht="22.5" customHeight="1" x14ac:dyDescent="0.2">
      <c r="A92" s="274" t="s">
        <v>8</v>
      </c>
      <c r="B92" s="274" t="s">
        <v>655</v>
      </c>
      <c r="C92" s="274" t="s">
        <v>24</v>
      </c>
      <c r="D92" s="274" t="s">
        <v>11</v>
      </c>
      <c r="E92" s="274" t="s">
        <v>17</v>
      </c>
      <c r="F92" s="274" t="s">
        <v>157</v>
      </c>
      <c r="G92" s="275">
        <v>2</v>
      </c>
      <c r="H92" s="275">
        <v>3</v>
      </c>
      <c r="I92" s="275">
        <v>3</v>
      </c>
      <c r="J92" s="275">
        <v>3</v>
      </c>
      <c r="K92" s="275">
        <v>2</v>
      </c>
      <c r="L92" s="275">
        <v>2</v>
      </c>
      <c r="M92" s="275">
        <v>2</v>
      </c>
      <c r="N92" s="275">
        <v>2</v>
      </c>
      <c r="O92" s="275">
        <v>2</v>
      </c>
      <c r="P92" s="275">
        <v>3</v>
      </c>
      <c r="Q92" s="275">
        <v>2</v>
      </c>
      <c r="R92" s="275">
        <v>3</v>
      </c>
      <c r="S92" s="275">
        <v>2</v>
      </c>
      <c r="T92" s="276">
        <v>2</v>
      </c>
      <c r="U92" s="277">
        <f>SUM(Prokrastinasi!$G92:$T92)</f>
        <v>33</v>
      </c>
      <c r="V92" s="277" t="str">
        <f>IF(Form_Responses3[[#This Row],[Total Y]]&lt;23.716,"RENDAH",IF(Form_Responses3[[#This Row],[Total Y]]&lt;34.705,"SEDANG",IF(Form_Responses3[[#This Row],[Total Y]]&gt;34.705,"TINGGI")))</f>
        <v>SEDANG</v>
      </c>
    </row>
    <row r="93" spans="1:22" ht="22.5" customHeight="1" x14ac:dyDescent="0.2">
      <c r="A93" s="274" t="s">
        <v>8</v>
      </c>
      <c r="B93" s="274" t="s">
        <v>656</v>
      </c>
      <c r="C93" s="274" t="s">
        <v>10</v>
      </c>
      <c r="D93" s="274" t="s">
        <v>110</v>
      </c>
      <c r="E93" s="274" t="s">
        <v>90</v>
      </c>
      <c r="F93" s="274" t="s">
        <v>13</v>
      </c>
      <c r="G93" s="275">
        <v>3</v>
      </c>
      <c r="H93" s="275">
        <v>1</v>
      </c>
      <c r="I93" s="275">
        <v>3</v>
      </c>
      <c r="J93" s="275">
        <v>3</v>
      </c>
      <c r="K93" s="275">
        <v>2</v>
      </c>
      <c r="L93" s="275">
        <v>3</v>
      </c>
      <c r="M93" s="275">
        <v>2</v>
      </c>
      <c r="N93" s="275">
        <v>3</v>
      </c>
      <c r="O93" s="275">
        <v>1</v>
      </c>
      <c r="P93" s="275">
        <v>4</v>
      </c>
      <c r="Q93" s="275">
        <v>2</v>
      </c>
      <c r="R93" s="275">
        <v>3</v>
      </c>
      <c r="S93" s="275">
        <v>2</v>
      </c>
      <c r="T93" s="276">
        <v>2</v>
      </c>
      <c r="U93" s="277">
        <f>SUM(Prokrastinasi!$G93:$T93)</f>
        <v>34</v>
      </c>
      <c r="V93" s="277" t="str">
        <f>IF(Form_Responses3[[#This Row],[Total Y]]&lt;23.716,"RENDAH",IF(Form_Responses3[[#This Row],[Total Y]]&lt;34.705,"SEDANG",IF(Form_Responses3[[#This Row],[Total Y]]&gt;34.705,"TINGGI")))</f>
        <v>SEDANG</v>
      </c>
    </row>
    <row r="94" spans="1:22" ht="22.5" customHeight="1" x14ac:dyDescent="0.2">
      <c r="A94" s="274" t="s">
        <v>8</v>
      </c>
      <c r="B94" s="274" t="s">
        <v>657</v>
      </c>
      <c r="C94" s="274" t="s">
        <v>24</v>
      </c>
      <c r="D94" s="274" t="s">
        <v>11</v>
      </c>
      <c r="E94" s="274" t="s">
        <v>64</v>
      </c>
      <c r="F94" s="274" t="s">
        <v>13</v>
      </c>
      <c r="G94" s="275">
        <v>2</v>
      </c>
      <c r="H94" s="275">
        <v>1</v>
      </c>
      <c r="I94" s="275">
        <v>2</v>
      </c>
      <c r="J94" s="275">
        <v>2</v>
      </c>
      <c r="K94" s="275">
        <v>2</v>
      </c>
      <c r="L94" s="275">
        <v>2</v>
      </c>
      <c r="M94" s="275">
        <v>2</v>
      </c>
      <c r="N94" s="275">
        <v>2</v>
      </c>
      <c r="O94" s="275">
        <v>3</v>
      </c>
      <c r="P94" s="275">
        <v>2</v>
      </c>
      <c r="Q94" s="275">
        <v>2</v>
      </c>
      <c r="R94" s="275">
        <v>2</v>
      </c>
      <c r="S94" s="275">
        <v>2</v>
      </c>
      <c r="T94" s="276">
        <v>2</v>
      </c>
      <c r="U94" s="277">
        <f>SUM(Prokrastinasi!$G94:$T94)</f>
        <v>28</v>
      </c>
      <c r="V94" s="277" t="str">
        <f>IF(Form_Responses3[[#This Row],[Total Y]]&lt;23.716,"RENDAH",IF(Form_Responses3[[#This Row],[Total Y]]&lt;34.705,"SEDANG",IF(Form_Responses3[[#This Row],[Total Y]]&gt;34.705,"TINGGI")))</f>
        <v>SEDANG</v>
      </c>
    </row>
    <row r="95" spans="1:22" ht="22.5" customHeight="1" x14ac:dyDescent="0.2">
      <c r="A95" s="274" t="s">
        <v>8</v>
      </c>
      <c r="B95" s="274" t="s">
        <v>658</v>
      </c>
      <c r="C95" s="274" t="s">
        <v>10</v>
      </c>
      <c r="D95" s="274" t="s">
        <v>123</v>
      </c>
      <c r="E95" s="274" t="s">
        <v>61</v>
      </c>
      <c r="F95" s="274" t="s">
        <v>13</v>
      </c>
      <c r="G95" s="275">
        <v>2</v>
      </c>
      <c r="H95" s="275">
        <v>2</v>
      </c>
      <c r="I95" s="275">
        <v>3</v>
      </c>
      <c r="J95" s="275">
        <v>3</v>
      </c>
      <c r="K95" s="275">
        <v>2</v>
      </c>
      <c r="L95" s="275">
        <v>2</v>
      </c>
      <c r="M95" s="275">
        <v>2</v>
      </c>
      <c r="N95" s="275">
        <v>2</v>
      </c>
      <c r="O95" s="275">
        <v>3</v>
      </c>
      <c r="P95" s="275">
        <v>2</v>
      </c>
      <c r="Q95" s="275">
        <v>2</v>
      </c>
      <c r="R95" s="275">
        <v>2</v>
      </c>
      <c r="S95" s="275">
        <v>2</v>
      </c>
      <c r="T95" s="276">
        <v>2</v>
      </c>
      <c r="U95" s="277">
        <f>SUM(Prokrastinasi!$G95:$T95)</f>
        <v>31</v>
      </c>
      <c r="V95" s="277" t="str">
        <f>IF(Form_Responses3[[#This Row],[Total Y]]&lt;23.716,"RENDAH",IF(Form_Responses3[[#This Row],[Total Y]]&lt;34.705,"SEDANG",IF(Form_Responses3[[#This Row],[Total Y]]&gt;34.705,"TINGGI")))</f>
        <v>SEDANG</v>
      </c>
    </row>
    <row r="96" spans="1:22" ht="22.5" customHeight="1" x14ac:dyDescent="0.2">
      <c r="A96" s="274" t="s">
        <v>8</v>
      </c>
      <c r="B96" s="274" t="s">
        <v>659</v>
      </c>
      <c r="C96" s="274" t="s">
        <v>24</v>
      </c>
      <c r="D96" s="274" t="s">
        <v>113</v>
      </c>
      <c r="E96" s="274" t="s">
        <v>47</v>
      </c>
      <c r="F96" s="274" t="s">
        <v>21</v>
      </c>
      <c r="G96" s="275">
        <v>3</v>
      </c>
      <c r="H96" s="275">
        <v>3</v>
      </c>
      <c r="I96" s="275">
        <v>3</v>
      </c>
      <c r="J96" s="275">
        <v>3</v>
      </c>
      <c r="K96" s="275">
        <v>2</v>
      </c>
      <c r="L96" s="275">
        <v>3</v>
      </c>
      <c r="M96" s="275">
        <v>2</v>
      </c>
      <c r="N96" s="275">
        <v>3</v>
      </c>
      <c r="O96" s="275">
        <v>2</v>
      </c>
      <c r="P96" s="275">
        <v>3</v>
      </c>
      <c r="Q96" s="275">
        <v>2</v>
      </c>
      <c r="R96" s="275">
        <v>3</v>
      </c>
      <c r="S96" s="275">
        <v>2</v>
      </c>
      <c r="T96" s="276">
        <v>2</v>
      </c>
      <c r="U96" s="277">
        <f>SUM(Prokrastinasi!$G96:$T96)</f>
        <v>36</v>
      </c>
      <c r="V96" s="277" t="str">
        <f>IF(Form_Responses3[[#This Row],[Total Y]]&lt;23.716,"RENDAH",IF(Form_Responses3[[#This Row],[Total Y]]&lt;34.705,"SEDANG",IF(Form_Responses3[[#This Row],[Total Y]]&gt;34.705,"TINGGI")))</f>
        <v>TINGGI</v>
      </c>
    </row>
    <row r="97" spans="1:22" ht="22.5" customHeight="1" x14ac:dyDescent="0.2">
      <c r="A97" s="274" t="s">
        <v>8</v>
      </c>
      <c r="B97" s="274" t="s">
        <v>660</v>
      </c>
      <c r="C97" s="274" t="s">
        <v>24</v>
      </c>
      <c r="D97" s="274" t="s">
        <v>113</v>
      </c>
      <c r="E97" s="274" t="s">
        <v>73</v>
      </c>
      <c r="F97" s="274" t="s">
        <v>26</v>
      </c>
      <c r="G97" s="275">
        <v>2</v>
      </c>
      <c r="H97" s="275">
        <v>2</v>
      </c>
      <c r="I97" s="275">
        <v>3</v>
      </c>
      <c r="J97" s="275">
        <v>2</v>
      </c>
      <c r="K97" s="275">
        <v>2</v>
      </c>
      <c r="L97" s="275">
        <v>2</v>
      </c>
      <c r="M97" s="275">
        <v>2</v>
      </c>
      <c r="N97" s="275">
        <v>2</v>
      </c>
      <c r="O97" s="275">
        <v>3</v>
      </c>
      <c r="P97" s="275">
        <v>2</v>
      </c>
      <c r="Q97" s="275">
        <v>2</v>
      </c>
      <c r="R97" s="275">
        <v>2</v>
      </c>
      <c r="S97" s="275">
        <v>2</v>
      </c>
      <c r="T97" s="276">
        <v>2</v>
      </c>
      <c r="U97" s="277">
        <f>SUM(Prokrastinasi!$G97:$T97)</f>
        <v>30</v>
      </c>
      <c r="V97" s="277" t="str">
        <f>IF(Form_Responses3[[#This Row],[Total Y]]&lt;23.716,"RENDAH",IF(Form_Responses3[[#This Row],[Total Y]]&lt;34.705,"SEDANG",IF(Form_Responses3[[#This Row],[Total Y]]&gt;34.705,"TINGGI")))</f>
        <v>SEDANG</v>
      </c>
    </row>
    <row r="98" spans="1:22" ht="22.5" customHeight="1" x14ac:dyDescent="0.2">
      <c r="A98" s="274" t="s">
        <v>8</v>
      </c>
      <c r="B98" s="274" t="s">
        <v>661</v>
      </c>
      <c r="C98" s="274" t="s">
        <v>10</v>
      </c>
      <c r="D98" s="274" t="s">
        <v>103</v>
      </c>
      <c r="E98" s="274" t="s">
        <v>64</v>
      </c>
      <c r="F98" s="274" t="s">
        <v>13</v>
      </c>
      <c r="G98" s="275">
        <v>2</v>
      </c>
      <c r="H98" s="275">
        <v>2</v>
      </c>
      <c r="I98" s="275">
        <v>2</v>
      </c>
      <c r="J98" s="275">
        <v>2</v>
      </c>
      <c r="K98" s="275">
        <v>1</v>
      </c>
      <c r="L98" s="275">
        <v>2</v>
      </c>
      <c r="M98" s="275">
        <v>2</v>
      </c>
      <c r="N98" s="275">
        <v>2</v>
      </c>
      <c r="O98" s="275">
        <v>4</v>
      </c>
      <c r="P98" s="275">
        <v>2</v>
      </c>
      <c r="Q98" s="275">
        <v>2</v>
      </c>
      <c r="R98" s="275">
        <v>2</v>
      </c>
      <c r="S98" s="275">
        <v>2</v>
      </c>
      <c r="T98" s="276">
        <v>2</v>
      </c>
      <c r="U98" s="277">
        <f>SUM(Prokrastinasi!$G98:$T98)</f>
        <v>29</v>
      </c>
      <c r="V98" s="277" t="str">
        <f>IF(Form_Responses3[[#This Row],[Total Y]]&lt;23.716,"RENDAH",IF(Form_Responses3[[#This Row],[Total Y]]&lt;34.705,"SEDANG",IF(Form_Responses3[[#This Row],[Total Y]]&gt;34.705,"TINGGI")))</f>
        <v>SEDANG</v>
      </c>
    </row>
    <row r="99" spans="1:22" ht="22.5" customHeight="1" x14ac:dyDescent="0.2">
      <c r="A99" s="274" t="s">
        <v>8</v>
      </c>
      <c r="B99" s="274" t="s">
        <v>662</v>
      </c>
      <c r="C99" s="274" t="s">
        <v>10</v>
      </c>
      <c r="D99" s="274" t="s">
        <v>113</v>
      </c>
      <c r="E99" s="274" t="s">
        <v>165</v>
      </c>
      <c r="F99" s="274" t="s">
        <v>13</v>
      </c>
      <c r="G99" s="275">
        <v>2</v>
      </c>
      <c r="H99" s="275">
        <v>2</v>
      </c>
      <c r="I99" s="275">
        <v>2</v>
      </c>
      <c r="J99" s="275">
        <v>2</v>
      </c>
      <c r="K99" s="275">
        <v>1</v>
      </c>
      <c r="L99" s="275">
        <v>2</v>
      </c>
      <c r="M99" s="275">
        <v>2</v>
      </c>
      <c r="N99" s="275">
        <v>2</v>
      </c>
      <c r="O99" s="275">
        <v>3</v>
      </c>
      <c r="P99" s="275">
        <v>2</v>
      </c>
      <c r="Q99" s="275">
        <v>2</v>
      </c>
      <c r="R99" s="275">
        <v>2</v>
      </c>
      <c r="S99" s="275">
        <v>2</v>
      </c>
      <c r="T99" s="276">
        <v>2</v>
      </c>
      <c r="U99" s="277">
        <f>SUM(Prokrastinasi!$G99:$T99)</f>
        <v>28</v>
      </c>
      <c r="V99" s="277" t="str">
        <f>IF(Form_Responses3[[#This Row],[Total Y]]&lt;23.716,"RENDAH",IF(Form_Responses3[[#This Row],[Total Y]]&lt;34.705,"SEDANG",IF(Form_Responses3[[#This Row],[Total Y]]&gt;34.705,"TINGGI")))</f>
        <v>SEDANG</v>
      </c>
    </row>
    <row r="100" spans="1:22" ht="22.5" customHeight="1" x14ac:dyDescent="0.2">
      <c r="A100" s="274" t="s">
        <v>8</v>
      </c>
      <c r="B100" s="274" t="s">
        <v>663</v>
      </c>
      <c r="C100" s="274" t="s">
        <v>24</v>
      </c>
      <c r="D100" s="274" t="s">
        <v>11</v>
      </c>
      <c r="E100" s="274" t="s">
        <v>12</v>
      </c>
      <c r="F100" s="274" t="s">
        <v>21</v>
      </c>
      <c r="G100" s="275">
        <v>2</v>
      </c>
      <c r="H100" s="275">
        <v>3</v>
      </c>
      <c r="I100" s="275">
        <v>3</v>
      </c>
      <c r="J100" s="275">
        <v>3</v>
      </c>
      <c r="K100" s="275">
        <v>2</v>
      </c>
      <c r="L100" s="275">
        <v>3</v>
      </c>
      <c r="M100" s="275">
        <v>2</v>
      </c>
      <c r="N100" s="275">
        <v>3</v>
      </c>
      <c r="O100" s="275">
        <v>2</v>
      </c>
      <c r="P100" s="275">
        <v>3</v>
      </c>
      <c r="Q100" s="275">
        <v>2</v>
      </c>
      <c r="R100" s="275">
        <v>3</v>
      </c>
      <c r="S100" s="275">
        <v>2</v>
      </c>
      <c r="T100" s="276">
        <v>2</v>
      </c>
      <c r="U100" s="277">
        <f>SUM(Prokrastinasi!$G100:$T100)</f>
        <v>35</v>
      </c>
      <c r="V100" s="277" t="str">
        <f>IF(Form_Responses3[[#This Row],[Total Y]]&lt;23.716,"RENDAH",IF(Form_Responses3[[#This Row],[Total Y]]&lt;34.705,"SEDANG",IF(Form_Responses3[[#This Row],[Total Y]]&gt;34.705,"TINGGI")))</f>
        <v>TINGGI</v>
      </c>
    </row>
    <row r="101" spans="1:22" ht="22.5" customHeight="1" x14ac:dyDescent="0.2">
      <c r="A101" s="274" t="s">
        <v>8</v>
      </c>
      <c r="B101" s="274" t="s">
        <v>664</v>
      </c>
      <c r="C101" s="274" t="s">
        <v>10</v>
      </c>
      <c r="D101" s="274" t="s">
        <v>113</v>
      </c>
      <c r="E101" s="274" t="s">
        <v>17</v>
      </c>
      <c r="F101" s="274" t="s">
        <v>13</v>
      </c>
      <c r="G101" s="275">
        <v>2</v>
      </c>
      <c r="H101" s="275">
        <v>2</v>
      </c>
      <c r="I101" s="275">
        <v>2</v>
      </c>
      <c r="J101" s="275">
        <v>2</v>
      </c>
      <c r="K101" s="275">
        <v>1</v>
      </c>
      <c r="L101" s="275">
        <v>2</v>
      </c>
      <c r="M101" s="275">
        <v>2</v>
      </c>
      <c r="N101" s="275">
        <v>2</v>
      </c>
      <c r="O101" s="275">
        <v>3</v>
      </c>
      <c r="P101" s="275">
        <v>2</v>
      </c>
      <c r="Q101" s="275">
        <v>1</v>
      </c>
      <c r="R101" s="275">
        <v>2</v>
      </c>
      <c r="S101" s="275">
        <v>1</v>
      </c>
      <c r="T101" s="276">
        <v>2</v>
      </c>
      <c r="U101" s="277">
        <f>SUM(Prokrastinasi!$G101:$T101)</f>
        <v>26</v>
      </c>
      <c r="V101" s="277" t="str">
        <f>IF(Form_Responses3[[#This Row],[Total Y]]&lt;23.716,"RENDAH",IF(Form_Responses3[[#This Row],[Total Y]]&lt;34.705,"SEDANG",IF(Form_Responses3[[#This Row],[Total Y]]&gt;34.705,"TINGGI")))</f>
        <v>SEDANG</v>
      </c>
    </row>
    <row r="102" spans="1:22" ht="22.5" customHeight="1" x14ac:dyDescent="0.2">
      <c r="A102" s="274" t="s">
        <v>8</v>
      </c>
      <c r="B102" s="274" t="s">
        <v>665</v>
      </c>
      <c r="C102" s="274" t="s">
        <v>10</v>
      </c>
      <c r="D102" s="274" t="s">
        <v>11</v>
      </c>
      <c r="E102" s="274" t="s">
        <v>165</v>
      </c>
      <c r="F102" s="274" t="s">
        <v>26</v>
      </c>
      <c r="G102" s="275">
        <v>2</v>
      </c>
      <c r="H102" s="275">
        <v>2</v>
      </c>
      <c r="I102" s="275">
        <v>3</v>
      </c>
      <c r="J102" s="275">
        <v>3</v>
      </c>
      <c r="K102" s="275">
        <v>2</v>
      </c>
      <c r="L102" s="275">
        <v>2</v>
      </c>
      <c r="M102" s="275">
        <v>2</v>
      </c>
      <c r="N102" s="275">
        <v>2</v>
      </c>
      <c r="O102" s="275">
        <v>2</v>
      </c>
      <c r="P102" s="275">
        <v>2</v>
      </c>
      <c r="Q102" s="275">
        <v>2</v>
      </c>
      <c r="R102" s="275">
        <v>2</v>
      </c>
      <c r="S102" s="275">
        <v>2</v>
      </c>
      <c r="T102" s="276">
        <v>2</v>
      </c>
      <c r="U102" s="277">
        <f>SUM(Prokrastinasi!$G102:$T102)</f>
        <v>30</v>
      </c>
      <c r="V102" s="277" t="str">
        <f>IF(Form_Responses3[[#This Row],[Total Y]]&lt;23.716,"RENDAH",IF(Form_Responses3[[#This Row],[Total Y]]&lt;34.705,"SEDANG",IF(Form_Responses3[[#This Row],[Total Y]]&gt;34.705,"TINGGI")))</f>
        <v>SEDANG</v>
      </c>
    </row>
    <row r="103" spans="1:22" ht="22.5" customHeight="1" x14ac:dyDescent="0.2">
      <c r="A103" s="274" t="s">
        <v>8</v>
      </c>
      <c r="B103" s="274" t="s">
        <v>666</v>
      </c>
      <c r="C103" s="274" t="s">
        <v>10</v>
      </c>
      <c r="D103" s="274" t="s">
        <v>103</v>
      </c>
      <c r="E103" s="274" t="s">
        <v>53</v>
      </c>
      <c r="F103" s="274" t="s">
        <v>21</v>
      </c>
      <c r="G103" s="275">
        <v>2</v>
      </c>
      <c r="H103" s="275">
        <v>1</v>
      </c>
      <c r="I103" s="275">
        <v>2</v>
      </c>
      <c r="J103" s="275">
        <v>2</v>
      </c>
      <c r="K103" s="275">
        <v>1</v>
      </c>
      <c r="L103" s="275">
        <v>2</v>
      </c>
      <c r="M103" s="275">
        <v>1</v>
      </c>
      <c r="N103" s="275">
        <v>2</v>
      </c>
      <c r="O103" s="275">
        <v>3</v>
      </c>
      <c r="P103" s="275">
        <v>2</v>
      </c>
      <c r="Q103" s="275">
        <v>1</v>
      </c>
      <c r="R103" s="275">
        <v>2</v>
      </c>
      <c r="S103" s="275">
        <v>1</v>
      </c>
      <c r="T103" s="276">
        <v>2</v>
      </c>
      <c r="U103" s="277">
        <f>SUM(Prokrastinasi!$G103:$T103)</f>
        <v>24</v>
      </c>
      <c r="V103" s="277" t="str">
        <f>IF(Form_Responses3[[#This Row],[Total Y]]&lt;23.716,"RENDAH",IF(Form_Responses3[[#This Row],[Total Y]]&lt;34.705,"SEDANG",IF(Form_Responses3[[#This Row],[Total Y]]&gt;34.705,"TINGGI")))</f>
        <v>SEDANG</v>
      </c>
    </row>
    <row r="104" spans="1:22" ht="22.5" customHeight="1" x14ac:dyDescent="0.2">
      <c r="A104" s="274" t="s">
        <v>8</v>
      </c>
      <c r="B104" s="274" t="s">
        <v>667</v>
      </c>
      <c r="C104" s="274" t="s">
        <v>24</v>
      </c>
      <c r="D104" s="274" t="s">
        <v>123</v>
      </c>
      <c r="E104" s="274" t="s">
        <v>165</v>
      </c>
      <c r="F104" s="274" t="s">
        <v>21</v>
      </c>
      <c r="G104" s="275">
        <v>2</v>
      </c>
      <c r="H104" s="275">
        <v>2</v>
      </c>
      <c r="I104" s="275">
        <v>3</v>
      </c>
      <c r="J104" s="275">
        <v>3</v>
      </c>
      <c r="K104" s="275">
        <v>2</v>
      </c>
      <c r="L104" s="275">
        <v>2</v>
      </c>
      <c r="M104" s="275">
        <v>2</v>
      </c>
      <c r="N104" s="275">
        <v>2</v>
      </c>
      <c r="O104" s="275">
        <v>2</v>
      </c>
      <c r="P104" s="275">
        <v>2</v>
      </c>
      <c r="Q104" s="275">
        <v>2</v>
      </c>
      <c r="R104" s="275">
        <v>2</v>
      </c>
      <c r="S104" s="275">
        <v>2</v>
      </c>
      <c r="T104" s="276">
        <v>2</v>
      </c>
      <c r="U104" s="277">
        <f>SUM(Prokrastinasi!$G104:$T104)</f>
        <v>30</v>
      </c>
      <c r="V104" s="277" t="str">
        <f>IF(Form_Responses3[[#This Row],[Total Y]]&lt;23.716,"RENDAH",IF(Form_Responses3[[#This Row],[Total Y]]&lt;34.705,"SEDANG",IF(Form_Responses3[[#This Row],[Total Y]]&gt;34.705,"TINGGI")))</f>
        <v>SEDANG</v>
      </c>
    </row>
    <row r="105" spans="1:22" ht="22.5" customHeight="1" x14ac:dyDescent="0.2">
      <c r="A105" s="274" t="s">
        <v>8</v>
      </c>
      <c r="B105" s="274" t="s">
        <v>668</v>
      </c>
      <c r="C105" s="274" t="s">
        <v>10</v>
      </c>
      <c r="D105" s="274" t="s">
        <v>113</v>
      </c>
      <c r="E105" s="274" t="s">
        <v>17</v>
      </c>
      <c r="F105" s="274" t="s">
        <v>157</v>
      </c>
      <c r="G105" s="275">
        <v>2</v>
      </c>
      <c r="H105" s="275">
        <v>2</v>
      </c>
      <c r="I105" s="275">
        <v>3</v>
      </c>
      <c r="J105" s="275">
        <v>3</v>
      </c>
      <c r="K105" s="275">
        <v>2</v>
      </c>
      <c r="L105" s="275">
        <v>2</v>
      </c>
      <c r="M105" s="275">
        <v>2</v>
      </c>
      <c r="N105" s="275">
        <v>2</v>
      </c>
      <c r="O105" s="275">
        <v>3</v>
      </c>
      <c r="P105" s="275">
        <v>2</v>
      </c>
      <c r="Q105" s="275">
        <v>2</v>
      </c>
      <c r="R105" s="275">
        <v>2</v>
      </c>
      <c r="S105" s="275">
        <v>2</v>
      </c>
      <c r="T105" s="276">
        <v>2</v>
      </c>
      <c r="U105" s="277">
        <f>SUM(Prokrastinasi!$G105:$T105)</f>
        <v>31</v>
      </c>
      <c r="V105" s="277" t="str">
        <f>IF(Form_Responses3[[#This Row],[Total Y]]&lt;23.716,"RENDAH",IF(Form_Responses3[[#This Row],[Total Y]]&lt;34.705,"SEDANG",IF(Form_Responses3[[#This Row],[Total Y]]&gt;34.705,"TINGGI")))</f>
        <v>SEDANG</v>
      </c>
    </row>
    <row r="106" spans="1:22" ht="22.5" customHeight="1" x14ac:dyDescent="0.2">
      <c r="A106" s="274" t="s">
        <v>8</v>
      </c>
      <c r="B106" s="274" t="s">
        <v>669</v>
      </c>
      <c r="C106" s="274" t="s">
        <v>10</v>
      </c>
      <c r="D106" s="274" t="s">
        <v>11</v>
      </c>
      <c r="E106" s="274" t="s">
        <v>12</v>
      </c>
      <c r="F106" s="274" t="s">
        <v>21</v>
      </c>
      <c r="G106" s="275">
        <v>2</v>
      </c>
      <c r="H106" s="275">
        <v>1</v>
      </c>
      <c r="I106" s="275">
        <v>4</v>
      </c>
      <c r="J106" s="275">
        <v>4</v>
      </c>
      <c r="K106" s="275">
        <v>2</v>
      </c>
      <c r="L106" s="275">
        <v>2</v>
      </c>
      <c r="M106" s="275">
        <v>2</v>
      </c>
      <c r="N106" s="275">
        <v>2</v>
      </c>
      <c r="O106" s="275">
        <v>2</v>
      </c>
      <c r="P106" s="275">
        <v>3</v>
      </c>
      <c r="Q106" s="275">
        <v>2</v>
      </c>
      <c r="R106" s="275">
        <v>3</v>
      </c>
      <c r="S106" s="275">
        <v>2</v>
      </c>
      <c r="T106" s="276">
        <v>2</v>
      </c>
      <c r="U106" s="277">
        <f>SUM(Prokrastinasi!$G106:$T106)</f>
        <v>33</v>
      </c>
      <c r="V106" s="277" t="str">
        <f>IF(Form_Responses3[[#This Row],[Total Y]]&lt;23.716,"RENDAH",IF(Form_Responses3[[#This Row],[Total Y]]&lt;34.705,"SEDANG",IF(Form_Responses3[[#This Row],[Total Y]]&gt;34.705,"TINGGI")))</f>
        <v>SEDANG</v>
      </c>
    </row>
    <row r="107" spans="1:22" ht="22.5" customHeight="1" x14ac:dyDescent="0.2">
      <c r="A107" s="274" t="s">
        <v>8</v>
      </c>
      <c r="B107" s="274" t="s">
        <v>670</v>
      </c>
      <c r="C107" s="274" t="s">
        <v>10</v>
      </c>
      <c r="D107" s="274" t="s">
        <v>60</v>
      </c>
      <c r="E107" s="274" t="s">
        <v>17</v>
      </c>
      <c r="F107" s="274" t="s">
        <v>26</v>
      </c>
      <c r="G107" s="275">
        <v>2</v>
      </c>
      <c r="H107" s="275">
        <v>3</v>
      </c>
      <c r="I107" s="275">
        <v>3</v>
      </c>
      <c r="J107" s="275">
        <v>3</v>
      </c>
      <c r="K107" s="275">
        <v>2</v>
      </c>
      <c r="L107" s="275">
        <v>2</v>
      </c>
      <c r="M107" s="275">
        <v>2</v>
      </c>
      <c r="N107" s="275">
        <v>3</v>
      </c>
      <c r="O107" s="275">
        <v>2</v>
      </c>
      <c r="P107" s="275">
        <v>3</v>
      </c>
      <c r="Q107" s="275">
        <v>2</v>
      </c>
      <c r="R107" s="275">
        <v>3</v>
      </c>
      <c r="S107" s="275">
        <v>2</v>
      </c>
      <c r="T107" s="276">
        <v>2</v>
      </c>
      <c r="U107" s="277">
        <f>SUM(Prokrastinasi!$G107:$T107)</f>
        <v>34</v>
      </c>
      <c r="V107" s="277" t="str">
        <f>IF(Form_Responses3[[#This Row],[Total Y]]&lt;23.716,"RENDAH",IF(Form_Responses3[[#This Row],[Total Y]]&lt;34.705,"SEDANG",IF(Form_Responses3[[#This Row],[Total Y]]&gt;34.705,"TINGGI")))</f>
        <v>SEDANG</v>
      </c>
    </row>
    <row r="108" spans="1:22" ht="22.5" customHeight="1" x14ac:dyDescent="0.2">
      <c r="A108" s="274" t="s">
        <v>8</v>
      </c>
      <c r="B108" s="274" t="s">
        <v>671</v>
      </c>
      <c r="C108" s="274" t="s">
        <v>10</v>
      </c>
      <c r="D108" s="274" t="s">
        <v>113</v>
      </c>
      <c r="E108" s="274" t="s">
        <v>47</v>
      </c>
      <c r="F108" s="274" t="s">
        <v>13</v>
      </c>
      <c r="G108" s="275">
        <v>2</v>
      </c>
      <c r="H108" s="275">
        <v>2</v>
      </c>
      <c r="I108" s="275">
        <v>2</v>
      </c>
      <c r="J108" s="275">
        <v>2</v>
      </c>
      <c r="K108" s="275">
        <v>1</v>
      </c>
      <c r="L108" s="275">
        <v>2</v>
      </c>
      <c r="M108" s="275">
        <v>2</v>
      </c>
      <c r="N108" s="275">
        <v>2</v>
      </c>
      <c r="O108" s="275">
        <v>3</v>
      </c>
      <c r="P108" s="275">
        <v>2</v>
      </c>
      <c r="Q108" s="275">
        <v>2</v>
      </c>
      <c r="R108" s="275">
        <v>2</v>
      </c>
      <c r="S108" s="275">
        <v>2</v>
      </c>
      <c r="T108" s="276">
        <v>2</v>
      </c>
      <c r="U108" s="277">
        <f>SUM(Prokrastinasi!$G108:$T108)</f>
        <v>28</v>
      </c>
      <c r="V108" s="277" t="str">
        <f>IF(Form_Responses3[[#This Row],[Total Y]]&lt;23.716,"RENDAH",IF(Form_Responses3[[#This Row],[Total Y]]&lt;34.705,"SEDANG",IF(Form_Responses3[[#This Row],[Total Y]]&gt;34.705,"TINGGI")))</f>
        <v>SEDANG</v>
      </c>
    </row>
    <row r="109" spans="1:22" ht="22.5" customHeight="1" x14ac:dyDescent="0.2">
      <c r="A109" s="274" t="s">
        <v>8</v>
      </c>
      <c r="B109" s="274" t="s">
        <v>672</v>
      </c>
      <c r="C109" s="274" t="s">
        <v>10</v>
      </c>
      <c r="D109" s="274" t="s">
        <v>11</v>
      </c>
      <c r="E109" s="274" t="s">
        <v>12</v>
      </c>
      <c r="F109" s="274" t="s">
        <v>13</v>
      </c>
      <c r="G109" s="275">
        <v>2</v>
      </c>
      <c r="H109" s="275">
        <v>3</v>
      </c>
      <c r="I109" s="275">
        <v>3</v>
      </c>
      <c r="J109" s="275">
        <v>3</v>
      </c>
      <c r="K109" s="275">
        <v>2</v>
      </c>
      <c r="L109" s="275">
        <v>2</v>
      </c>
      <c r="M109" s="275">
        <v>2</v>
      </c>
      <c r="N109" s="275">
        <v>1</v>
      </c>
      <c r="O109" s="275">
        <v>1</v>
      </c>
      <c r="P109" s="275">
        <v>4</v>
      </c>
      <c r="Q109" s="275">
        <v>2</v>
      </c>
      <c r="R109" s="275">
        <v>3</v>
      </c>
      <c r="S109" s="275">
        <v>2</v>
      </c>
      <c r="T109" s="276">
        <v>2</v>
      </c>
      <c r="U109" s="277">
        <f>SUM(Prokrastinasi!$G109:$T109)</f>
        <v>32</v>
      </c>
      <c r="V109" s="277" t="str">
        <f>IF(Form_Responses3[[#This Row],[Total Y]]&lt;23.716,"RENDAH",IF(Form_Responses3[[#This Row],[Total Y]]&lt;34.705,"SEDANG",IF(Form_Responses3[[#This Row],[Total Y]]&gt;34.705,"TINGGI")))</f>
        <v>SEDANG</v>
      </c>
    </row>
    <row r="110" spans="1:22" ht="22.5" customHeight="1" x14ac:dyDescent="0.2">
      <c r="A110" s="274" t="s">
        <v>8</v>
      </c>
      <c r="B110" s="274" t="s">
        <v>673</v>
      </c>
      <c r="C110" s="274" t="s">
        <v>10</v>
      </c>
      <c r="D110" s="274" t="s">
        <v>113</v>
      </c>
      <c r="E110" s="274" t="s">
        <v>47</v>
      </c>
      <c r="F110" s="274" t="s">
        <v>21</v>
      </c>
      <c r="G110" s="275">
        <v>2</v>
      </c>
      <c r="H110" s="275">
        <v>3</v>
      </c>
      <c r="I110" s="275">
        <v>3</v>
      </c>
      <c r="J110" s="275">
        <v>3</v>
      </c>
      <c r="K110" s="275">
        <v>2</v>
      </c>
      <c r="L110" s="275">
        <v>2</v>
      </c>
      <c r="M110" s="275">
        <v>2</v>
      </c>
      <c r="N110" s="275">
        <v>3</v>
      </c>
      <c r="O110" s="275">
        <v>2</v>
      </c>
      <c r="P110" s="275">
        <v>3</v>
      </c>
      <c r="Q110" s="275">
        <v>2</v>
      </c>
      <c r="R110" s="275">
        <v>3</v>
      </c>
      <c r="S110" s="275">
        <v>2</v>
      </c>
      <c r="T110" s="276">
        <v>2</v>
      </c>
      <c r="U110" s="277">
        <f>SUM(Prokrastinasi!$G110:$T110)</f>
        <v>34</v>
      </c>
      <c r="V110" s="277" t="str">
        <f>IF(Form_Responses3[[#This Row],[Total Y]]&lt;23.716,"RENDAH",IF(Form_Responses3[[#This Row],[Total Y]]&lt;34.705,"SEDANG",IF(Form_Responses3[[#This Row],[Total Y]]&gt;34.705,"TINGGI")))</f>
        <v>SEDANG</v>
      </c>
    </row>
    <row r="111" spans="1:22" ht="22.5" customHeight="1" x14ac:dyDescent="0.2">
      <c r="A111" s="274" t="s">
        <v>8</v>
      </c>
      <c r="B111" s="274" t="s">
        <v>674</v>
      </c>
      <c r="C111" s="274" t="s">
        <v>10</v>
      </c>
      <c r="D111" s="274" t="s">
        <v>123</v>
      </c>
      <c r="E111" s="274" t="s">
        <v>64</v>
      </c>
      <c r="F111" s="274" t="s">
        <v>13</v>
      </c>
      <c r="G111" s="275">
        <v>2</v>
      </c>
      <c r="H111" s="275">
        <v>3</v>
      </c>
      <c r="I111" s="275">
        <v>3</v>
      </c>
      <c r="J111" s="275">
        <v>3</v>
      </c>
      <c r="K111" s="275">
        <v>2</v>
      </c>
      <c r="L111" s="275">
        <v>2</v>
      </c>
      <c r="M111" s="275">
        <v>2</v>
      </c>
      <c r="N111" s="275">
        <v>2</v>
      </c>
      <c r="O111" s="275">
        <v>2</v>
      </c>
      <c r="P111" s="275">
        <v>3</v>
      </c>
      <c r="Q111" s="275">
        <v>2</v>
      </c>
      <c r="R111" s="275">
        <v>3</v>
      </c>
      <c r="S111" s="275">
        <v>2</v>
      </c>
      <c r="T111" s="276">
        <v>2</v>
      </c>
      <c r="U111" s="277">
        <f>SUM(Prokrastinasi!$G111:$T111)</f>
        <v>33</v>
      </c>
      <c r="V111" s="277" t="str">
        <f>IF(Form_Responses3[[#This Row],[Total Y]]&lt;23.716,"RENDAH",IF(Form_Responses3[[#This Row],[Total Y]]&lt;34.705,"SEDANG",IF(Form_Responses3[[#This Row],[Total Y]]&gt;34.705,"TINGGI")))</f>
        <v>SEDANG</v>
      </c>
    </row>
    <row r="112" spans="1:22" ht="22.5" customHeight="1" x14ac:dyDescent="0.2">
      <c r="A112" s="274" t="s">
        <v>8</v>
      </c>
      <c r="B112" s="274" t="s">
        <v>675</v>
      </c>
      <c r="C112" s="274" t="s">
        <v>10</v>
      </c>
      <c r="D112" s="274" t="s">
        <v>110</v>
      </c>
      <c r="E112" s="274" t="s">
        <v>17</v>
      </c>
      <c r="F112" s="274" t="s">
        <v>26</v>
      </c>
      <c r="G112" s="275">
        <v>2</v>
      </c>
      <c r="H112" s="275">
        <v>2</v>
      </c>
      <c r="I112" s="275">
        <v>2</v>
      </c>
      <c r="J112" s="275">
        <v>2</v>
      </c>
      <c r="K112" s="275">
        <v>1</v>
      </c>
      <c r="L112" s="275">
        <v>2</v>
      </c>
      <c r="M112" s="275">
        <v>1</v>
      </c>
      <c r="N112" s="275">
        <v>2</v>
      </c>
      <c r="O112" s="275">
        <v>3</v>
      </c>
      <c r="P112" s="275">
        <v>2</v>
      </c>
      <c r="Q112" s="275">
        <v>1</v>
      </c>
      <c r="R112" s="275">
        <v>2</v>
      </c>
      <c r="S112" s="275">
        <v>1</v>
      </c>
      <c r="T112" s="276">
        <v>2</v>
      </c>
      <c r="U112" s="277">
        <f>SUM(Prokrastinasi!$G112:$T112)</f>
        <v>25</v>
      </c>
      <c r="V112" s="277" t="str">
        <f>IF(Form_Responses3[[#This Row],[Total Y]]&lt;23.716,"RENDAH",IF(Form_Responses3[[#This Row],[Total Y]]&lt;34.705,"SEDANG",IF(Form_Responses3[[#This Row],[Total Y]]&gt;34.705,"TINGGI")))</f>
        <v>SEDANG</v>
      </c>
    </row>
    <row r="113" spans="1:22" ht="22.5" customHeight="1" x14ac:dyDescent="0.2">
      <c r="A113" s="274" t="s">
        <v>8</v>
      </c>
      <c r="B113" s="274" t="s">
        <v>676</v>
      </c>
      <c r="C113" s="274" t="s">
        <v>24</v>
      </c>
      <c r="D113" s="274" t="s">
        <v>113</v>
      </c>
      <c r="E113" s="274" t="s">
        <v>64</v>
      </c>
      <c r="F113" s="274" t="s">
        <v>157</v>
      </c>
      <c r="G113" s="275">
        <v>2</v>
      </c>
      <c r="H113" s="275">
        <v>2</v>
      </c>
      <c r="I113" s="275">
        <v>2</v>
      </c>
      <c r="J113" s="275">
        <v>2</v>
      </c>
      <c r="K113" s="275">
        <v>2</v>
      </c>
      <c r="L113" s="275">
        <v>2</v>
      </c>
      <c r="M113" s="275">
        <v>2</v>
      </c>
      <c r="N113" s="275">
        <v>2</v>
      </c>
      <c r="O113" s="275">
        <v>3</v>
      </c>
      <c r="P113" s="275">
        <v>2</v>
      </c>
      <c r="Q113" s="275">
        <v>1</v>
      </c>
      <c r="R113" s="275">
        <v>2</v>
      </c>
      <c r="S113" s="275">
        <v>2</v>
      </c>
      <c r="T113" s="276">
        <v>2</v>
      </c>
      <c r="U113" s="277">
        <f>SUM(Prokrastinasi!$G113:$T113)</f>
        <v>28</v>
      </c>
      <c r="V113" s="277" t="str">
        <f>IF(Form_Responses3[[#This Row],[Total Y]]&lt;23.716,"RENDAH",IF(Form_Responses3[[#This Row],[Total Y]]&lt;34.705,"SEDANG",IF(Form_Responses3[[#This Row],[Total Y]]&gt;34.705,"TINGGI")))</f>
        <v>SEDANG</v>
      </c>
    </row>
    <row r="114" spans="1:22" ht="22.5" customHeight="1" x14ac:dyDescent="0.2">
      <c r="A114" s="274" t="s">
        <v>8</v>
      </c>
      <c r="B114" s="274" t="s">
        <v>677</v>
      </c>
      <c r="C114" s="274" t="s">
        <v>24</v>
      </c>
      <c r="D114" s="274" t="s">
        <v>678</v>
      </c>
      <c r="E114" s="274" t="s">
        <v>53</v>
      </c>
      <c r="F114" s="274" t="s">
        <v>26</v>
      </c>
      <c r="G114" s="275">
        <v>2</v>
      </c>
      <c r="H114" s="275">
        <v>2</v>
      </c>
      <c r="I114" s="275">
        <v>3</v>
      </c>
      <c r="J114" s="275">
        <v>3</v>
      </c>
      <c r="K114" s="275">
        <v>2</v>
      </c>
      <c r="L114" s="275">
        <v>2</v>
      </c>
      <c r="M114" s="275">
        <v>2</v>
      </c>
      <c r="N114" s="275">
        <v>2</v>
      </c>
      <c r="O114" s="275">
        <v>2</v>
      </c>
      <c r="P114" s="275">
        <v>2</v>
      </c>
      <c r="Q114" s="275">
        <v>2</v>
      </c>
      <c r="R114" s="275">
        <v>2</v>
      </c>
      <c r="S114" s="275">
        <v>2</v>
      </c>
      <c r="T114" s="276">
        <v>2</v>
      </c>
      <c r="U114" s="277">
        <f>SUM(Prokrastinasi!$G114:$T114)</f>
        <v>30</v>
      </c>
      <c r="V114" s="277" t="str">
        <f>IF(Form_Responses3[[#This Row],[Total Y]]&lt;23.716,"RENDAH",IF(Form_Responses3[[#This Row],[Total Y]]&lt;34.705,"SEDANG",IF(Form_Responses3[[#This Row],[Total Y]]&gt;34.705,"TINGGI")))</f>
        <v>SEDANG</v>
      </c>
    </row>
    <row r="115" spans="1:22" ht="22.5" customHeight="1" x14ac:dyDescent="0.2">
      <c r="A115" s="274" t="s">
        <v>8</v>
      </c>
      <c r="B115" s="274" t="s">
        <v>679</v>
      </c>
      <c r="C115" s="274" t="s">
        <v>10</v>
      </c>
      <c r="D115" s="274" t="s">
        <v>113</v>
      </c>
      <c r="E115" s="274" t="s">
        <v>47</v>
      </c>
      <c r="F115" s="274" t="s">
        <v>157</v>
      </c>
      <c r="G115" s="275">
        <v>2</v>
      </c>
      <c r="H115" s="275">
        <v>2</v>
      </c>
      <c r="I115" s="275">
        <v>2</v>
      </c>
      <c r="J115" s="275">
        <v>2</v>
      </c>
      <c r="K115" s="275">
        <v>1</v>
      </c>
      <c r="L115" s="275">
        <v>2</v>
      </c>
      <c r="M115" s="275">
        <v>1</v>
      </c>
      <c r="N115" s="275">
        <v>2</v>
      </c>
      <c r="O115" s="275">
        <v>3</v>
      </c>
      <c r="P115" s="275">
        <v>2</v>
      </c>
      <c r="Q115" s="275">
        <v>1</v>
      </c>
      <c r="R115" s="275">
        <v>2</v>
      </c>
      <c r="S115" s="275">
        <v>1</v>
      </c>
      <c r="T115" s="276">
        <v>1</v>
      </c>
      <c r="U115" s="277">
        <f>SUM(Prokrastinasi!$G115:$T115)</f>
        <v>24</v>
      </c>
      <c r="V115" s="277" t="str">
        <f>IF(Form_Responses3[[#This Row],[Total Y]]&lt;23.716,"RENDAH",IF(Form_Responses3[[#This Row],[Total Y]]&lt;34.705,"SEDANG",IF(Form_Responses3[[#This Row],[Total Y]]&gt;34.705,"TINGGI")))</f>
        <v>SEDANG</v>
      </c>
    </row>
    <row r="116" spans="1:22" ht="22.5" customHeight="1" x14ac:dyDescent="0.2">
      <c r="A116" s="274" t="s">
        <v>8</v>
      </c>
      <c r="B116" s="274" t="s">
        <v>680</v>
      </c>
      <c r="C116" s="274" t="s">
        <v>24</v>
      </c>
      <c r="D116" s="274" t="s">
        <v>69</v>
      </c>
      <c r="E116" s="274" t="s">
        <v>165</v>
      </c>
      <c r="F116" s="274" t="s">
        <v>26</v>
      </c>
      <c r="G116" s="275">
        <v>2</v>
      </c>
      <c r="H116" s="275">
        <v>2</v>
      </c>
      <c r="I116" s="275">
        <v>3</v>
      </c>
      <c r="J116" s="275">
        <v>2</v>
      </c>
      <c r="K116" s="275">
        <v>2</v>
      </c>
      <c r="L116" s="275">
        <v>2</v>
      </c>
      <c r="M116" s="275">
        <v>2</v>
      </c>
      <c r="N116" s="275">
        <v>2</v>
      </c>
      <c r="O116" s="275">
        <v>3</v>
      </c>
      <c r="P116" s="275">
        <v>2</v>
      </c>
      <c r="Q116" s="275">
        <v>2</v>
      </c>
      <c r="R116" s="275">
        <v>2</v>
      </c>
      <c r="S116" s="275">
        <v>2</v>
      </c>
      <c r="T116" s="276">
        <v>2</v>
      </c>
      <c r="U116" s="277">
        <f>SUM(Prokrastinasi!$G116:$T116)</f>
        <v>30</v>
      </c>
      <c r="V116" s="277" t="str">
        <f>IF(Form_Responses3[[#This Row],[Total Y]]&lt;23.716,"RENDAH",IF(Form_Responses3[[#This Row],[Total Y]]&lt;34.705,"SEDANG",IF(Form_Responses3[[#This Row],[Total Y]]&gt;34.705,"TINGGI")))</f>
        <v>SEDANG</v>
      </c>
    </row>
    <row r="117" spans="1:22" ht="22.5" customHeight="1" x14ac:dyDescent="0.2">
      <c r="A117" s="274" t="s">
        <v>8</v>
      </c>
      <c r="B117" s="274" t="s">
        <v>681</v>
      </c>
      <c r="C117" s="274" t="s">
        <v>24</v>
      </c>
      <c r="D117" s="274" t="s">
        <v>624</v>
      </c>
      <c r="E117" s="274" t="s">
        <v>64</v>
      </c>
      <c r="F117" s="274" t="s">
        <v>13</v>
      </c>
      <c r="G117" s="275">
        <v>2</v>
      </c>
      <c r="H117" s="275">
        <v>2</v>
      </c>
      <c r="I117" s="275">
        <v>3</v>
      </c>
      <c r="J117" s="275">
        <v>3</v>
      </c>
      <c r="K117" s="275">
        <v>2</v>
      </c>
      <c r="L117" s="275">
        <v>2</v>
      </c>
      <c r="M117" s="275">
        <v>2</v>
      </c>
      <c r="N117" s="275">
        <v>2</v>
      </c>
      <c r="O117" s="275">
        <v>3</v>
      </c>
      <c r="P117" s="275">
        <v>2</v>
      </c>
      <c r="Q117" s="275">
        <v>2</v>
      </c>
      <c r="R117" s="275">
        <v>2</v>
      </c>
      <c r="S117" s="275">
        <v>2</v>
      </c>
      <c r="T117" s="276">
        <v>2</v>
      </c>
      <c r="U117" s="277">
        <f>SUM(Prokrastinasi!$G117:$T117)</f>
        <v>31</v>
      </c>
      <c r="V117" s="277" t="str">
        <f>IF(Form_Responses3[[#This Row],[Total Y]]&lt;23.716,"RENDAH",IF(Form_Responses3[[#This Row],[Total Y]]&lt;34.705,"SEDANG",IF(Form_Responses3[[#This Row],[Total Y]]&gt;34.705,"TINGGI")))</f>
        <v>SEDANG</v>
      </c>
    </row>
    <row r="118" spans="1:22" ht="22.5" customHeight="1" x14ac:dyDescent="0.2">
      <c r="A118" s="274" t="s">
        <v>8</v>
      </c>
      <c r="B118" s="274" t="s">
        <v>682</v>
      </c>
      <c r="C118" s="274" t="s">
        <v>24</v>
      </c>
      <c r="D118" s="274" t="s">
        <v>624</v>
      </c>
      <c r="E118" s="274" t="s">
        <v>70</v>
      </c>
      <c r="F118" s="274" t="s">
        <v>13</v>
      </c>
      <c r="G118" s="275">
        <v>2</v>
      </c>
      <c r="H118" s="275">
        <v>2</v>
      </c>
      <c r="I118" s="275">
        <v>2</v>
      </c>
      <c r="J118" s="275">
        <v>2</v>
      </c>
      <c r="K118" s="275">
        <v>2</v>
      </c>
      <c r="L118" s="275">
        <v>2</v>
      </c>
      <c r="M118" s="275">
        <v>2</v>
      </c>
      <c r="N118" s="275">
        <v>2</v>
      </c>
      <c r="O118" s="275">
        <v>3</v>
      </c>
      <c r="P118" s="275">
        <v>2</v>
      </c>
      <c r="Q118" s="275">
        <v>2</v>
      </c>
      <c r="R118" s="275">
        <v>2</v>
      </c>
      <c r="S118" s="275">
        <v>2</v>
      </c>
      <c r="T118" s="276">
        <v>2</v>
      </c>
      <c r="U118" s="277">
        <f>SUM(Prokrastinasi!$G118:$T118)</f>
        <v>29</v>
      </c>
      <c r="V118" s="277" t="str">
        <f>IF(Form_Responses3[[#This Row],[Total Y]]&lt;23.716,"RENDAH",IF(Form_Responses3[[#This Row],[Total Y]]&lt;34.705,"SEDANG",IF(Form_Responses3[[#This Row],[Total Y]]&gt;34.705,"TINGGI")))</f>
        <v>SEDANG</v>
      </c>
    </row>
    <row r="119" spans="1:22" ht="22.5" customHeight="1" x14ac:dyDescent="0.2">
      <c r="A119" s="274" t="s">
        <v>8</v>
      </c>
      <c r="B119" s="274" t="s">
        <v>683</v>
      </c>
      <c r="C119" s="274" t="s">
        <v>10</v>
      </c>
      <c r="D119" s="274" t="s">
        <v>11</v>
      </c>
      <c r="E119" s="274" t="s">
        <v>17</v>
      </c>
      <c r="F119" s="274" t="s">
        <v>13</v>
      </c>
      <c r="G119" s="275">
        <v>2</v>
      </c>
      <c r="H119" s="275">
        <v>2</v>
      </c>
      <c r="I119" s="275">
        <v>2</v>
      </c>
      <c r="J119" s="275">
        <v>2</v>
      </c>
      <c r="K119" s="275">
        <v>2</v>
      </c>
      <c r="L119" s="275">
        <v>2</v>
      </c>
      <c r="M119" s="275">
        <v>2</v>
      </c>
      <c r="N119" s="275">
        <v>2</v>
      </c>
      <c r="O119" s="275">
        <v>3</v>
      </c>
      <c r="P119" s="275">
        <v>2</v>
      </c>
      <c r="Q119" s="275">
        <v>2</v>
      </c>
      <c r="R119" s="275">
        <v>2</v>
      </c>
      <c r="S119" s="275">
        <v>2</v>
      </c>
      <c r="T119" s="276">
        <v>2</v>
      </c>
      <c r="U119" s="277">
        <f>SUM(Prokrastinasi!$G119:$T119)</f>
        <v>29</v>
      </c>
      <c r="V119" s="277" t="str">
        <f>IF(Form_Responses3[[#This Row],[Total Y]]&lt;23.716,"RENDAH",IF(Form_Responses3[[#This Row],[Total Y]]&lt;34.705,"SEDANG",IF(Form_Responses3[[#This Row],[Total Y]]&gt;34.705,"TINGGI")))</f>
        <v>SEDANG</v>
      </c>
    </row>
    <row r="120" spans="1:22" ht="22.5" customHeight="1" x14ac:dyDescent="0.2">
      <c r="A120" s="274" t="s">
        <v>8</v>
      </c>
      <c r="B120" s="274" t="s">
        <v>684</v>
      </c>
      <c r="C120" s="274" t="s">
        <v>24</v>
      </c>
      <c r="D120" s="274" t="s">
        <v>113</v>
      </c>
      <c r="E120" s="274" t="s">
        <v>165</v>
      </c>
      <c r="F120" s="274" t="s">
        <v>21</v>
      </c>
      <c r="G120" s="275">
        <v>2</v>
      </c>
      <c r="H120" s="275">
        <v>2</v>
      </c>
      <c r="I120" s="275">
        <v>3</v>
      </c>
      <c r="J120" s="275">
        <v>3</v>
      </c>
      <c r="K120" s="275">
        <v>2</v>
      </c>
      <c r="L120" s="275">
        <v>2</v>
      </c>
      <c r="M120" s="275">
        <v>2</v>
      </c>
      <c r="N120" s="275">
        <v>2</v>
      </c>
      <c r="O120" s="275">
        <v>2</v>
      </c>
      <c r="P120" s="275">
        <v>3</v>
      </c>
      <c r="Q120" s="275">
        <v>2</v>
      </c>
      <c r="R120" s="275">
        <v>2</v>
      </c>
      <c r="S120" s="275">
        <v>2</v>
      </c>
      <c r="T120" s="276">
        <v>2</v>
      </c>
      <c r="U120" s="277">
        <f>SUM(Prokrastinasi!$G120:$T120)</f>
        <v>31</v>
      </c>
      <c r="V120" s="277" t="str">
        <f>IF(Form_Responses3[[#This Row],[Total Y]]&lt;23.716,"RENDAH",IF(Form_Responses3[[#This Row],[Total Y]]&lt;34.705,"SEDANG",IF(Form_Responses3[[#This Row],[Total Y]]&gt;34.705,"TINGGI")))</f>
        <v>SEDANG</v>
      </c>
    </row>
    <row r="121" spans="1:22" ht="22.5" customHeight="1" x14ac:dyDescent="0.2">
      <c r="A121" s="274" t="s">
        <v>8</v>
      </c>
      <c r="B121" s="274" t="s">
        <v>685</v>
      </c>
      <c r="C121" s="274" t="s">
        <v>24</v>
      </c>
      <c r="D121" s="274" t="s">
        <v>624</v>
      </c>
      <c r="E121" s="274" t="s">
        <v>70</v>
      </c>
      <c r="F121" s="274" t="s">
        <v>157</v>
      </c>
      <c r="G121" s="275">
        <v>3</v>
      </c>
      <c r="H121" s="275">
        <v>3</v>
      </c>
      <c r="I121" s="275">
        <v>3</v>
      </c>
      <c r="J121" s="275">
        <v>3</v>
      </c>
      <c r="K121" s="275">
        <v>2</v>
      </c>
      <c r="L121" s="275">
        <v>4</v>
      </c>
      <c r="M121" s="275">
        <v>4</v>
      </c>
      <c r="N121" s="275">
        <v>3</v>
      </c>
      <c r="O121" s="275">
        <v>4</v>
      </c>
      <c r="P121" s="275">
        <v>3</v>
      </c>
      <c r="Q121" s="275">
        <v>2</v>
      </c>
      <c r="R121" s="275">
        <v>3</v>
      </c>
      <c r="S121" s="275">
        <v>3</v>
      </c>
      <c r="T121" s="276">
        <v>3</v>
      </c>
      <c r="U121" s="277">
        <f>SUM(Prokrastinasi!$G121:$T121)</f>
        <v>43</v>
      </c>
      <c r="V121" s="277" t="str">
        <f>IF(Form_Responses3[[#This Row],[Total Y]]&lt;23.716,"RENDAH",IF(Form_Responses3[[#This Row],[Total Y]]&lt;34.705,"SEDANG",IF(Form_Responses3[[#This Row],[Total Y]]&gt;34.705,"TINGGI")))</f>
        <v>TINGGI</v>
      </c>
    </row>
    <row r="122" spans="1:22" ht="22.5" customHeight="1" x14ac:dyDescent="0.2">
      <c r="A122" s="274" t="s">
        <v>8</v>
      </c>
      <c r="B122" s="274" t="s">
        <v>686</v>
      </c>
      <c r="C122" s="274" t="s">
        <v>10</v>
      </c>
      <c r="D122" s="274" t="s">
        <v>110</v>
      </c>
      <c r="E122" s="274" t="s">
        <v>64</v>
      </c>
      <c r="F122" s="274" t="s">
        <v>13</v>
      </c>
      <c r="G122" s="275">
        <v>2</v>
      </c>
      <c r="H122" s="275">
        <v>2</v>
      </c>
      <c r="I122" s="275">
        <v>3</v>
      </c>
      <c r="J122" s="275">
        <v>3</v>
      </c>
      <c r="K122" s="275">
        <v>2</v>
      </c>
      <c r="L122" s="275">
        <v>2</v>
      </c>
      <c r="M122" s="275">
        <v>2</v>
      </c>
      <c r="N122" s="275">
        <v>2</v>
      </c>
      <c r="O122" s="275">
        <v>3</v>
      </c>
      <c r="P122" s="275">
        <v>2</v>
      </c>
      <c r="Q122" s="275">
        <v>2</v>
      </c>
      <c r="R122" s="275">
        <v>2</v>
      </c>
      <c r="S122" s="275">
        <v>2</v>
      </c>
      <c r="T122" s="276">
        <v>2</v>
      </c>
      <c r="U122" s="277">
        <f>SUM(Prokrastinasi!$G122:$T122)</f>
        <v>31</v>
      </c>
      <c r="V122" s="277" t="str">
        <f>IF(Form_Responses3[[#This Row],[Total Y]]&lt;23.716,"RENDAH",IF(Form_Responses3[[#This Row],[Total Y]]&lt;34.705,"SEDANG",IF(Form_Responses3[[#This Row],[Total Y]]&gt;34.705,"TINGGI")))</f>
        <v>SEDANG</v>
      </c>
    </row>
    <row r="123" spans="1:22" ht="22.5" customHeight="1" x14ac:dyDescent="0.2">
      <c r="A123" s="274" t="s">
        <v>8</v>
      </c>
      <c r="B123" s="274" t="s">
        <v>687</v>
      </c>
      <c r="C123" s="274" t="s">
        <v>24</v>
      </c>
      <c r="D123" s="274" t="s">
        <v>69</v>
      </c>
      <c r="E123" s="274" t="s">
        <v>17</v>
      </c>
      <c r="F123" s="274" t="s">
        <v>13</v>
      </c>
      <c r="G123" s="275">
        <v>2</v>
      </c>
      <c r="H123" s="275">
        <v>2</v>
      </c>
      <c r="I123" s="275">
        <v>4</v>
      </c>
      <c r="J123" s="275">
        <v>4</v>
      </c>
      <c r="K123" s="275">
        <v>2</v>
      </c>
      <c r="L123" s="275">
        <v>2</v>
      </c>
      <c r="M123" s="275">
        <v>2</v>
      </c>
      <c r="N123" s="275">
        <v>2</v>
      </c>
      <c r="O123" s="275">
        <v>4</v>
      </c>
      <c r="P123" s="275">
        <v>3</v>
      </c>
      <c r="Q123" s="275">
        <v>2</v>
      </c>
      <c r="R123" s="275">
        <v>2</v>
      </c>
      <c r="S123" s="275">
        <v>2</v>
      </c>
      <c r="T123" s="276">
        <v>2</v>
      </c>
      <c r="U123" s="277">
        <f>SUM(Prokrastinasi!$G123:$T123)</f>
        <v>35</v>
      </c>
      <c r="V123" s="277" t="str">
        <f>IF(Form_Responses3[[#This Row],[Total Y]]&lt;23.716,"RENDAH",IF(Form_Responses3[[#This Row],[Total Y]]&lt;34.705,"SEDANG",IF(Form_Responses3[[#This Row],[Total Y]]&gt;34.705,"TINGGI")))</f>
        <v>TINGGI</v>
      </c>
    </row>
    <row r="124" spans="1:22" ht="22.5" customHeight="1" x14ac:dyDescent="0.2">
      <c r="A124" s="274" t="s">
        <v>8</v>
      </c>
      <c r="B124" s="274" t="s">
        <v>688</v>
      </c>
      <c r="C124" s="274" t="s">
        <v>24</v>
      </c>
      <c r="D124" s="274" t="s">
        <v>624</v>
      </c>
      <c r="E124" s="274" t="s">
        <v>17</v>
      </c>
      <c r="F124" s="274" t="s">
        <v>26</v>
      </c>
      <c r="G124" s="275">
        <v>2</v>
      </c>
      <c r="H124" s="275">
        <v>2</v>
      </c>
      <c r="I124" s="275">
        <v>3</v>
      </c>
      <c r="J124" s="275">
        <v>3</v>
      </c>
      <c r="K124" s="275">
        <v>2</v>
      </c>
      <c r="L124" s="275">
        <v>2</v>
      </c>
      <c r="M124" s="275">
        <v>2</v>
      </c>
      <c r="N124" s="275">
        <v>2</v>
      </c>
      <c r="O124" s="275">
        <v>2</v>
      </c>
      <c r="P124" s="275">
        <v>3</v>
      </c>
      <c r="Q124" s="275">
        <v>2</v>
      </c>
      <c r="R124" s="275">
        <v>2</v>
      </c>
      <c r="S124" s="275">
        <v>2</v>
      </c>
      <c r="T124" s="276">
        <v>2</v>
      </c>
      <c r="U124" s="277">
        <f>SUM(Prokrastinasi!$G124:$T124)</f>
        <v>31</v>
      </c>
      <c r="V124" s="277" t="str">
        <f>IF(Form_Responses3[[#This Row],[Total Y]]&lt;23.716,"RENDAH",IF(Form_Responses3[[#This Row],[Total Y]]&lt;34.705,"SEDANG",IF(Form_Responses3[[#This Row],[Total Y]]&gt;34.705,"TINGGI")))</f>
        <v>SEDANG</v>
      </c>
    </row>
    <row r="125" spans="1:22" ht="22.5" customHeight="1" x14ac:dyDescent="0.2">
      <c r="A125" s="274" t="s">
        <v>8</v>
      </c>
      <c r="B125" s="274" t="s">
        <v>689</v>
      </c>
      <c r="C125" s="274" t="s">
        <v>10</v>
      </c>
      <c r="D125" s="274" t="s">
        <v>103</v>
      </c>
      <c r="E125" s="274" t="s">
        <v>53</v>
      </c>
      <c r="F125" s="274" t="s">
        <v>26</v>
      </c>
      <c r="G125" s="275">
        <v>2</v>
      </c>
      <c r="H125" s="275">
        <v>3</v>
      </c>
      <c r="I125" s="275">
        <v>3</v>
      </c>
      <c r="J125" s="275">
        <v>3</v>
      </c>
      <c r="K125" s="275">
        <v>2</v>
      </c>
      <c r="L125" s="275">
        <v>2</v>
      </c>
      <c r="M125" s="275">
        <v>2</v>
      </c>
      <c r="N125" s="275">
        <v>3</v>
      </c>
      <c r="O125" s="275">
        <v>2</v>
      </c>
      <c r="P125" s="275">
        <v>1</v>
      </c>
      <c r="Q125" s="275">
        <v>2</v>
      </c>
      <c r="R125" s="275">
        <v>4</v>
      </c>
      <c r="S125" s="275">
        <v>2</v>
      </c>
      <c r="T125" s="276">
        <v>2</v>
      </c>
      <c r="U125" s="277">
        <f>SUM(Prokrastinasi!$G125:$T125)</f>
        <v>33</v>
      </c>
      <c r="V125" s="277" t="str">
        <f>IF(Form_Responses3[[#This Row],[Total Y]]&lt;23.716,"RENDAH",IF(Form_Responses3[[#This Row],[Total Y]]&lt;34.705,"SEDANG",IF(Form_Responses3[[#This Row],[Total Y]]&gt;34.705,"TINGGI")))</f>
        <v>SEDANG</v>
      </c>
    </row>
    <row r="126" spans="1:22" ht="22.5" customHeight="1" x14ac:dyDescent="0.2">
      <c r="A126" s="274" t="s">
        <v>8</v>
      </c>
      <c r="B126" s="274" t="s">
        <v>690</v>
      </c>
      <c r="C126" s="274" t="s">
        <v>24</v>
      </c>
      <c r="D126" s="274" t="s">
        <v>110</v>
      </c>
      <c r="E126" s="274" t="s">
        <v>90</v>
      </c>
      <c r="F126" s="274" t="s">
        <v>21</v>
      </c>
      <c r="G126" s="275">
        <v>2</v>
      </c>
      <c r="H126" s="275">
        <v>2</v>
      </c>
      <c r="I126" s="275">
        <v>3</v>
      </c>
      <c r="J126" s="275">
        <v>3</v>
      </c>
      <c r="K126" s="275">
        <v>2</v>
      </c>
      <c r="L126" s="275">
        <v>2</v>
      </c>
      <c r="M126" s="275">
        <v>2</v>
      </c>
      <c r="N126" s="275">
        <v>2</v>
      </c>
      <c r="O126" s="275">
        <v>3</v>
      </c>
      <c r="P126" s="275">
        <v>2</v>
      </c>
      <c r="Q126" s="275">
        <v>2</v>
      </c>
      <c r="R126" s="275">
        <v>2</v>
      </c>
      <c r="S126" s="275">
        <v>2</v>
      </c>
      <c r="T126" s="276">
        <v>2</v>
      </c>
      <c r="U126" s="277">
        <f>SUM(Prokrastinasi!$G126:$T126)</f>
        <v>31</v>
      </c>
      <c r="V126" s="277" t="str">
        <f>IF(Form_Responses3[[#This Row],[Total Y]]&lt;23.716,"RENDAH",IF(Form_Responses3[[#This Row],[Total Y]]&lt;34.705,"SEDANG",IF(Form_Responses3[[#This Row],[Total Y]]&gt;34.705,"TINGGI")))</f>
        <v>SEDANG</v>
      </c>
    </row>
    <row r="127" spans="1:22" ht="22.5" customHeight="1" x14ac:dyDescent="0.2">
      <c r="A127" s="274" t="s">
        <v>8</v>
      </c>
      <c r="B127" s="274" t="s">
        <v>691</v>
      </c>
      <c r="C127" s="274" t="s">
        <v>10</v>
      </c>
      <c r="D127" s="274" t="s">
        <v>11</v>
      </c>
      <c r="E127" s="274" t="s">
        <v>12</v>
      </c>
      <c r="F127" s="274" t="s">
        <v>13</v>
      </c>
      <c r="G127" s="275">
        <v>2</v>
      </c>
      <c r="H127" s="275">
        <v>3</v>
      </c>
      <c r="I127" s="275">
        <v>3</v>
      </c>
      <c r="J127" s="275">
        <v>3</v>
      </c>
      <c r="K127" s="275">
        <v>2</v>
      </c>
      <c r="L127" s="275">
        <v>2</v>
      </c>
      <c r="M127" s="275">
        <v>2</v>
      </c>
      <c r="N127" s="275">
        <v>2</v>
      </c>
      <c r="O127" s="275">
        <v>2</v>
      </c>
      <c r="P127" s="275">
        <v>3</v>
      </c>
      <c r="Q127" s="275">
        <v>2</v>
      </c>
      <c r="R127" s="275">
        <v>3</v>
      </c>
      <c r="S127" s="275">
        <v>2</v>
      </c>
      <c r="T127" s="276">
        <v>2</v>
      </c>
      <c r="U127" s="277">
        <f>SUM(Prokrastinasi!$G127:$T127)</f>
        <v>33</v>
      </c>
      <c r="V127" s="277" t="str">
        <f>IF(Form_Responses3[[#This Row],[Total Y]]&lt;23.716,"RENDAH",IF(Form_Responses3[[#This Row],[Total Y]]&lt;34.705,"SEDANG",IF(Form_Responses3[[#This Row],[Total Y]]&gt;34.705,"TINGGI")))</f>
        <v>SEDANG</v>
      </c>
    </row>
    <row r="128" spans="1:22" ht="22.5" customHeight="1" x14ac:dyDescent="0.2">
      <c r="A128" s="274" t="s">
        <v>8</v>
      </c>
      <c r="B128" s="274" t="s">
        <v>692</v>
      </c>
      <c r="C128" s="274" t="s">
        <v>10</v>
      </c>
      <c r="D128" s="274" t="s">
        <v>123</v>
      </c>
      <c r="E128" s="274" t="s">
        <v>61</v>
      </c>
      <c r="F128" s="274" t="s">
        <v>157</v>
      </c>
      <c r="G128" s="275">
        <v>2</v>
      </c>
      <c r="H128" s="275">
        <v>2</v>
      </c>
      <c r="I128" s="275">
        <v>2</v>
      </c>
      <c r="J128" s="275">
        <v>2</v>
      </c>
      <c r="K128" s="275">
        <v>1</v>
      </c>
      <c r="L128" s="275">
        <v>2</v>
      </c>
      <c r="M128" s="275">
        <v>1</v>
      </c>
      <c r="N128" s="275">
        <v>2</v>
      </c>
      <c r="O128" s="275">
        <v>3</v>
      </c>
      <c r="P128" s="275">
        <v>2</v>
      </c>
      <c r="Q128" s="275">
        <v>1</v>
      </c>
      <c r="R128" s="275">
        <v>2</v>
      </c>
      <c r="S128" s="275">
        <v>1</v>
      </c>
      <c r="T128" s="276">
        <v>2</v>
      </c>
      <c r="U128" s="277">
        <f>SUM(Prokrastinasi!$G128:$T128)</f>
        <v>25</v>
      </c>
      <c r="V128" s="277" t="str">
        <f>IF(Form_Responses3[[#This Row],[Total Y]]&lt;23.716,"RENDAH",IF(Form_Responses3[[#This Row],[Total Y]]&lt;34.705,"SEDANG",IF(Form_Responses3[[#This Row],[Total Y]]&gt;34.705,"TINGGI")))</f>
        <v>SEDANG</v>
      </c>
    </row>
    <row r="129" spans="1:22" ht="22.5" customHeight="1" x14ac:dyDescent="0.2">
      <c r="A129" s="274" t="s">
        <v>8</v>
      </c>
      <c r="B129" s="274" t="s">
        <v>693</v>
      </c>
      <c r="C129" s="274" t="s">
        <v>10</v>
      </c>
      <c r="D129" s="274" t="s">
        <v>103</v>
      </c>
      <c r="E129" s="274" t="s">
        <v>53</v>
      </c>
      <c r="F129" s="274" t="s">
        <v>13</v>
      </c>
      <c r="G129" s="275">
        <v>3</v>
      </c>
      <c r="H129" s="275">
        <v>3</v>
      </c>
      <c r="I129" s="275">
        <v>4</v>
      </c>
      <c r="J129" s="275">
        <v>4</v>
      </c>
      <c r="K129" s="275">
        <v>1</v>
      </c>
      <c r="L129" s="275">
        <v>4</v>
      </c>
      <c r="M129" s="275">
        <v>4</v>
      </c>
      <c r="N129" s="275">
        <v>3</v>
      </c>
      <c r="O129" s="275">
        <v>1</v>
      </c>
      <c r="P129" s="275">
        <v>4</v>
      </c>
      <c r="Q129" s="275">
        <v>3</v>
      </c>
      <c r="R129" s="275">
        <v>4</v>
      </c>
      <c r="S129" s="275">
        <v>3</v>
      </c>
      <c r="T129" s="276">
        <v>3</v>
      </c>
      <c r="U129" s="277">
        <f>SUM(Prokrastinasi!$G129:$T129)</f>
        <v>44</v>
      </c>
      <c r="V129" s="277" t="str">
        <f>IF(Form_Responses3[[#This Row],[Total Y]]&lt;23.716,"RENDAH",IF(Form_Responses3[[#This Row],[Total Y]]&lt;34.705,"SEDANG",IF(Form_Responses3[[#This Row],[Total Y]]&gt;34.705,"TINGGI")))</f>
        <v>TINGGI</v>
      </c>
    </row>
    <row r="130" spans="1:22" ht="22.5" customHeight="1" x14ac:dyDescent="0.2">
      <c r="A130" s="274" t="s">
        <v>8</v>
      </c>
      <c r="B130" s="274" t="s">
        <v>694</v>
      </c>
      <c r="C130" s="274" t="s">
        <v>10</v>
      </c>
      <c r="D130" s="274" t="s">
        <v>110</v>
      </c>
      <c r="E130" s="274" t="s">
        <v>90</v>
      </c>
      <c r="F130" s="274" t="s">
        <v>157</v>
      </c>
      <c r="G130" s="275">
        <v>2</v>
      </c>
      <c r="H130" s="275">
        <v>2</v>
      </c>
      <c r="I130" s="275">
        <v>3</v>
      </c>
      <c r="J130" s="275">
        <v>2</v>
      </c>
      <c r="K130" s="275">
        <v>2</v>
      </c>
      <c r="L130" s="275">
        <v>2</v>
      </c>
      <c r="M130" s="275">
        <v>2</v>
      </c>
      <c r="N130" s="275">
        <v>2</v>
      </c>
      <c r="O130" s="275">
        <v>3</v>
      </c>
      <c r="P130" s="275">
        <v>2</v>
      </c>
      <c r="Q130" s="275">
        <v>2</v>
      </c>
      <c r="R130" s="275">
        <v>2</v>
      </c>
      <c r="S130" s="275">
        <v>2</v>
      </c>
      <c r="T130" s="276">
        <v>2</v>
      </c>
      <c r="U130" s="277">
        <f>SUM(Prokrastinasi!$G130:$T130)</f>
        <v>30</v>
      </c>
      <c r="V130" s="277" t="str">
        <f>IF(Form_Responses3[[#This Row],[Total Y]]&lt;23.716,"RENDAH",IF(Form_Responses3[[#This Row],[Total Y]]&lt;34.705,"SEDANG",IF(Form_Responses3[[#This Row],[Total Y]]&gt;34.705,"TINGGI")))</f>
        <v>SEDANG</v>
      </c>
    </row>
    <row r="131" spans="1:22" ht="22.5" customHeight="1" x14ac:dyDescent="0.2">
      <c r="A131" s="274" t="s">
        <v>8</v>
      </c>
      <c r="B131" s="274" t="s">
        <v>695</v>
      </c>
      <c r="C131" s="274" t="s">
        <v>24</v>
      </c>
      <c r="D131" s="274" t="s">
        <v>678</v>
      </c>
      <c r="E131" s="274" t="s">
        <v>73</v>
      </c>
      <c r="F131" s="274" t="s">
        <v>21</v>
      </c>
      <c r="G131" s="275">
        <v>2</v>
      </c>
      <c r="H131" s="275">
        <v>2</v>
      </c>
      <c r="I131" s="275">
        <v>2</v>
      </c>
      <c r="J131" s="275">
        <v>2</v>
      </c>
      <c r="K131" s="275">
        <v>1</v>
      </c>
      <c r="L131" s="275">
        <v>2</v>
      </c>
      <c r="M131" s="275">
        <v>1</v>
      </c>
      <c r="N131" s="275">
        <v>2</v>
      </c>
      <c r="O131" s="275">
        <v>3</v>
      </c>
      <c r="P131" s="275">
        <v>2</v>
      </c>
      <c r="Q131" s="275">
        <v>1</v>
      </c>
      <c r="R131" s="275">
        <v>2</v>
      </c>
      <c r="S131" s="275">
        <v>1</v>
      </c>
      <c r="T131" s="276">
        <v>2</v>
      </c>
      <c r="U131" s="277">
        <f>SUM(Prokrastinasi!$G131:$T131)</f>
        <v>25</v>
      </c>
      <c r="V131" s="277" t="str">
        <f>IF(Form_Responses3[[#This Row],[Total Y]]&lt;23.716,"RENDAH",IF(Form_Responses3[[#This Row],[Total Y]]&lt;34.705,"SEDANG",IF(Form_Responses3[[#This Row],[Total Y]]&gt;34.705,"TINGGI")))</f>
        <v>SEDANG</v>
      </c>
    </row>
    <row r="132" spans="1:22" ht="22.5" customHeight="1" x14ac:dyDescent="0.2">
      <c r="A132" s="274" t="s">
        <v>8</v>
      </c>
      <c r="B132" s="274" t="s">
        <v>696</v>
      </c>
      <c r="C132" s="274" t="s">
        <v>10</v>
      </c>
      <c r="D132" s="274" t="s">
        <v>11</v>
      </c>
      <c r="E132" s="274" t="s">
        <v>17</v>
      </c>
      <c r="F132" s="274" t="s">
        <v>26</v>
      </c>
      <c r="G132" s="275">
        <v>2</v>
      </c>
      <c r="H132" s="275">
        <v>2</v>
      </c>
      <c r="I132" s="275">
        <v>3</v>
      </c>
      <c r="J132" s="275">
        <v>3</v>
      </c>
      <c r="K132" s="275">
        <v>2</v>
      </c>
      <c r="L132" s="275">
        <v>2</v>
      </c>
      <c r="M132" s="275">
        <v>2</v>
      </c>
      <c r="N132" s="275">
        <v>2</v>
      </c>
      <c r="O132" s="275">
        <v>2</v>
      </c>
      <c r="P132" s="275">
        <v>3</v>
      </c>
      <c r="Q132" s="275">
        <v>2</v>
      </c>
      <c r="R132" s="275">
        <v>3</v>
      </c>
      <c r="S132" s="275">
        <v>2</v>
      </c>
      <c r="T132" s="276">
        <v>2</v>
      </c>
      <c r="U132" s="277">
        <f>SUM(Prokrastinasi!$G132:$T132)</f>
        <v>32</v>
      </c>
      <c r="V132" s="277" t="str">
        <f>IF(Form_Responses3[[#This Row],[Total Y]]&lt;23.716,"RENDAH",IF(Form_Responses3[[#This Row],[Total Y]]&lt;34.705,"SEDANG",IF(Form_Responses3[[#This Row],[Total Y]]&gt;34.705,"TINGGI")))</f>
        <v>SEDANG</v>
      </c>
    </row>
    <row r="133" spans="1:22" ht="22.5" customHeight="1" x14ac:dyDescent="0.2">
      <c r="A133" s="274" t="s">
        <v>8</v>
      </c>
      <c r="B133" s="274" t="s">
        <v>697</v>
      </c>
      <c r="C133" s="274" t="s">
        <v>10</v>
      </c>
      <c r="D133" s="274" t="s">
        <v>123</v>
      </c>
      <c r="E133" s="274" t="s">
        <v>61</v>
      </c>
      <c r="F133" s="274" t="s">
        <v>21</v>
      </c>
      <c r="G133" s="275">
        <v>2</v>
      </c>
      <c r="H133" s="275">
        <v>2</v>
      </c>
      <c r="I133" s="275">
        <v>2</v>
      </c>
      <c r="J133" s="275">
        <v>2</v>
      </c>
      <c r="K133" s="275">
        <v>2</v>
      </c>
      <c r="L133" s="275">
        <v>2</v>
      </c>
      <c r="M133" s="275">
        <v>2</v>
      </c>
      <c r="N133" s="275">
        <v>2</v>
      </c>
      <c r="O133" s="275">
        <v>3</v>
      </c>
      <c r="P133" s="275">
        <v>2</v>
      </c>
      <c r="Q133" s="275">
        <v>2</v>
      </c>
      <c r="R133" s="275">
        <v>2</v>
      </c>
      <c r="S133" s="275">
        <v>2</v>
      </c>
      <c r="T133" s="276">
        <v>2</v>
      </c>
      <c r="U133" s="277">
        <f>SUM(Prokrastinasi!$G133:$T133)</f>
        <v>29</v>
      </c>
      <c r="V133" s="277" t="str">
        <f>IF(Form_Responses3[[#This Row],[Total Y]]&lt;23.716,"RENDAH",IF(Form_Responses3[[#This Row],[Total Y]]&lt;34.705,"SEDANG",IF(Form_Responses3[[#This Row],[Total Y]]&gt;34.705,"TINGGI")))</f>
        <v>SEDANG</v>
      </c>
    </row>
    <row r="134" spans="1:22" ht="22.5" customHeight="1" x14ac:dyDescent="0.2">
      <c r="A134" s="274" t="s">
        <v>8</v>
      </c>
      <c r="B134" s="274" t="s">
        <v>698</v>
      </c>
      <c r="C134" s="274" t="s">
        <v>10</v>
      </c>
      <c r="D134" s="274" t="s">
        <v>113</v>
      </c>
      <c r="E134" s="274" t="s">
        <v>165</v>
      </c>
      <c r="F134" s="274" t="s">
        <v>13</v>
      </c>
      <c r="G134" s="275">
        <v>2</v>
      </c>
      <c r="H134" s="275">
        <v>2</v>
      </c>
      <c r="I134" s="275">
        <v>2</v>
      </c>
      <c r="J134" s="275">
        <v>2</v>
      </c>
      <c r="K134" s="275">
        <v>2</v>
      </c>
      <c r="L134" s="275">
        <v>2</v>
      </c>
      <c r="M134" s="275">
        <v>2</v>
      </c>
      <c r="N134" s="275">
        <v>2</v>
      </c>
      <c r="O134" s="275">
        <v>3</v>
      </c>
      <c r="P134" s="275">
        <v>2</v>
      </c>
      <c r="Q134" s="275">
        <v>2</v>
      </c>
      <c r="R134" s="275">
        <v>2</v>
      </c>
      <c r="S134" s="275">
        <v>2</v>
      </c>
      <c r="T134" s="276">
        <v>2</v>
      </c>
      <c r="U134" s="277">
        <f>SUM(Prokrastinasi!$G134:$T134)</f>
        <v>29</v>
      </c>
      <c r="V134" s="277" t="str">
        <f>IF(Form_Responses3[[#This Row],[Total Y]]&lt;23.716,"RENDAH",IF(Form_Responses3[[#This Row],[Total Y]]&lt;34.705,"SEDANG",IF(Form_Responses3[[#This Row],[Total Y]]&gt;34.705,"TINGGI")))</f>
        <v>SEDANG</v>
      </c>
    </row>
    <row r="135" spans="1:22" ht="22.5" customHeight="1" x14ac:dyDescent="0.2">
      <c r="A135" s="274" t="s">
        <v>8</v>
      </c>
      <c r="B135" s="274" t="s">
        <v>699</v>
      </c>
      <c r="C135" s="274" t="s">
        <v>24</v>
      </c>
      <c r="D135" s="274" t="s">
        <v>103</v>
      </c>
      <c r="E135" s="274" t="s">
        <v>165</v>
      </c>
      <c r="F135" s="274" t="s">
        <v>157</v>
      </c>
      <c r="G135" s="275">
        <v>2</v>
      </c>
      <c r="H135" s="275">
        <v>2</v>
      </c>
      <c r="I135" s="275">
        <v>2</v>
      </c>
      <c r="J135" s="275">
        <v>2</v>
      </c>
      <c r="K135" s="275">
        <v>2</v>
      </c>
      <c r="L135" s="275">
        <v>2</v>
      </c>
      <c r="M135" s="275">
        <v>2</v>
      </c>
      <c r="N135" s="275">
        <v>2</v>
      </c>
      <c r="O135" s="275">
        <v>3</v>
      </c>
      <c r="P135" s="275">
        <v>2</v>
      </c>
      <c r="Q135" s="275">
        <v>2</v>
      </c>
      <c r="R135" s="275">
        <v>2</v>
      </c>
      <c r="S135" s="275">
        <v>2</v>
      </c>
      <c r="T135" s="276">
        <v>2</v>
      </c>
      <c r="U135" s="277">
        <f>SUM(Prokrastinasi!$G135:$T135)</f>
        <v>29</v>
      </c>
      <c r="V135" s="277" t="str">
        <f>IF(Form_Responses3[[#This Row],[Total Y]]&lt;23.716,"RENDAH",IF(Form_Responses3[[#This Row],[Total Y]]&lt;34.705,"SEDANG",IF(Form_Responses3[[#This Row],[Total Y]]&gt;34.705,"TINGGI")))</f>
        <v>SEDANG</v>
      </c>
    </row>
    <row r="136" spans="1:22" ht="22.5" customHeight="1" x14ac:dyDescent="0.2">
      <c r="A136" s="274" t="s">
        <v>8</v>
      </c>
      <c r="B136" s="274" t="s">
        <v>700</v>
      </c>
      <c r="C136" s="274" t="s">
        <v>24</v>
      </c>
      <c r="D136" s="274" t="s">
        <v>624</v>
      </c>
      <c r="E136" s="274" t="s">
        <v>17</v>
      </c>
      <c r="F136" s="274" t="s">
        <v>157</v>
      </c>
      <c r="G136" s="275">
        <v>2</v>
      </c>
      <c r="H136" s="275">
        <v>2</v>
      </c>
      <c r="I136" s="275">
        <v>2</v>
      </c>
      <c r="J136" s="275">
        <v>2</v>
      </c>
      <c r="K136" s="275">
        <v>2</v>
      </c>
      <c r="L136" s="275">
        <v>2</v>
      </c>
      <c r="M136" s="275">
        <v>2</v>
      </c>
      <c r="N136" s="275">
        <v>2</v>
      </c>
      <c r="O136" s="275">
        <v>3</v>
      </c>
      <c r="P136" s="275">
        <v>2</v>
      </c>
      <c r="Q136" s="275">
        <v>2</v>
      </c>
      <c r="R136" s="275">
        <v>2</v>
      </c>
      <c r="S136" s="275">
        <v>2</v>
      </c>
      <c r="T136" s="276">
        <v>2</v>
      </c>
      <c r="U136" s="277">
        <f>SUM(Prokrastinasi!$G136:$T136)</f>
        <v>29</v>
      </c>
      <c r="V136" s="277" t="str">
        <f>IF(Form_Responses3[[#This Row],[Total Y]]&lt;23.716,"RENDAH",IF(Form_Responses3[[#This Row],[Total Y]]&lt;34.705,"SEDANG",IF(Form_Responses3[[#This Row],[Total Y]]&gt;34.705,"TINGGI")))</f>
        <v>SEDANG</v>
      </c>
    </row>
    <row r="137" spans="1:22" ht="22.5" customHeight="1" x14ac:dyDescent="0.2">
      <c r="A137" s="274" t="s">
        <v>8</v>
      </c>
      <c r="B137" s="274" t="s">
        <v>701</v>
      </c>
      <c r="C137" s="274" t="s">
        <v>24</v>
      </c>
      <c r="D137" s="274" t="s">
        <v>11</v>
      </c>
      <c r="E137" s="274" t="s">
        <v>17</v>
      </c>
      <c r="F137" s="274" t="s">
        <v>13</v>
      </c>
      <c r="G137" s="275">
        <v>2</v>
      </c>
      <c r="H137" s="275">
        <v>2</v>
      </c>
      <c r="I137" s="275">
        <v>3</v>
      </c>
      <c r="J137" s="275">
        <v>3</v>
      </c>
      <c r="K137" s="275">
        <v>2</v>
      </c>
      <c r="L137" s="275">
        <v>2</v>
      </c>
      <c r="M137" s="275">
        <v>2</v>
      </c>
      <c r="N137" s="275">
        <v>2</v>
      </c>
      <c r="O137" s="275">
        <v>3</v>
      </c>
      <c r="P137" s="275">
        <v>2</v>
      </c>
      <c r="Q137" s="275">
        <v>2</v>
      </c>
      <c r="R137" s="275">
        <v>2</v>
      </c>
      <c r="S137" s="275">
        <v>2</v>
      </c>
      <c r="T137" s="276">
        <v>2</v>
      </c>
      <c r="U137" s="277">
        <f>SUM(Prokrastinasi!$G137:$T137)</f>
        <v>31</v>
      </c>
      <c r="V137" s="277" t="str">
        <f>IF(Form_Responses3[[#This Row],[Total Y]]&lt;23.716,"RENDAH",IF(Form_Responses3[[#This Row],[Total Y]]&lt;34.705,"SEDANG",IF(Form_Responses3[[#This Row],[Total Y]]&gt;34.705,"TINGGI")))</f>
        <v>SEDANG</v>
      </c>
    </row>
    <row r="138" spans="1:22" ht="22.5" customHeight="1" x14ac:dyDescent="0.2">
      <c r="A138" s="274" t="s">
        <v>8</v>
      </c>
      <c r="B138" s="274" t="s">
        <v>702</v>
      </c>
      <c r="C138" s="274" t="s">
        <v>10</v>
      </c>
      <c r="D138" s="274" t="s">
        <v>11</v>
      </c>
      <c r="E138" s="274" t="s">
        <v>165</v>
      </c>
      <c r="F138" s="274" t="s">
        <v>21</v>
      </c>
      <c r="G138" s="275">
        <v>2</v>
      </c>
      <c r="H138" s="275">
        <v>2</v>
      </c>
      <c r="I138" s="275">
        <v>2</v>
      </c>
      <c r="J138" s="275">
        <v>2</v>
      </c>
      <c r="K138" s="275">
        <v>2</v>
      </c>
      <c r="L138" s="275">
        <v>2</v>
      </c>
      <c r="M138" s="275">
        <v>2</v>
      </c>
      <c r="N138" s="275">
        <v>2</v>
      </c>
      <c r="O138" s="275">
        <v>3</v>
      </c>
      <c r="P138" s="275">
        <v>2</v>
      </c>
      <c r="Q138" s="275">
        <v>2</v>
      </c>
      <c r="R138" s="275">
        <v>2</v>
      </c>
      <c r="S138" s="275">
        <v>2</v>
      </c>
      <c r="T138" s="276">
        <v>2</v>
      </c>
      <c r="U138" s="277">
        <f>SUM(Prokrastinasi!$G138:$T138)</f>
        <v>29</v>
      </c>
      <c r="V138" s="277" t="str">
        <f>IF(Form_Responses3[[#This Row],[Total Y]]&lt;23.716,"RENDAH",IF(Form_Responses3[[#This Row],[Total Y]]&lt;34.705,"SEDANG",IF(Form_Responses3[[#This Row],[Total Y]]&gt;34.705,"TINGGI")))</f>
        <v>SEDANG</v>
      </c>
    </row>
    <row r="139" spans="1:22" ht="22.5" customHeight="1" x14ac:dyDescent="0.2">
      <c r="A139" s="274" t="s">
        <v>8</v>
      </c>
      <c r="B139" s="274" t="s">
        <v>703</v>
      </c>
      <c r="C139" s="274" t="s">
        <v>24</v>
      </c>
      <c r="D139" s="274" t="s">
        <v>69</v>
      </c>
      <c r="E139" s="274" t="s">
        <v>70</v>
      </c>
      <c r="F139" s="274" t="s">
        <v>21</v>
      </c>
      <c r="G139" s="275">
        <v>2</v>
      </c>
      <c r="H139" s="275">
        <v>2</v>
      </c>
      <c r="I139" s="275">
        <v>2</v>
      </c>
      <c r="J139" s="275">
        <v>2</v>
      </c>
      <c r="K139" s="275">
        <v>1</v>
      </c>
      <c r="L139" s="275">
        <v>2</v>
      </c>
      <c r="M139" s="275">
        <v>1</v>
      </c>
      <c r="N139" s="275">
        <v>2</v>
      </c>
      <c r="O139" s="275">
        <v>3</v>
      </c>
      <c r="P139" s="275">
        <v>2</v>
      </c>
      <c r="Q139" s="275">
        <v>1</v>
      </c>
      <c r="R139" s="275">
        <v>2</v>
      </c>
      <c r="S139" s="275">
        <v>1</v>
      </c>
      <c r="T139" s="276">
        <v>2</v>
      </c>
      <c r="U139" s="277">
        <f>SUM(Prokrastinasi!$G139:$T139)</f>
        <v>25</v>
      </c>
      <c r="V139" s="277" t="str">
        <f>IF(Form_Responses3[[#This Row],[Total Y]]&lt;23.716,"RENDAH",IF(Form_Responses3[[#This Row],[Total Y]]&lt;34.705,"SEDANG",IF(Form_Responses3[[#This Row],[Total Y]]&gt;34.705,"TINGGI")))</f>
        <v>SEDANG</v>
      </c>
    </row>
    <row r="140" spans="1:22" ht="22.5" customHeight="1" x14ac:dyDescent="0.2">
      <c r="A140" s="274" t="s">
        <v>8</v>
      </c>
      <c r="B140" s="274" t="s">
        <v>704</v>
      </c>
      <c r="C140" s="274" t="s">
        <v>10</v>
      </c>
      <c r="D140" s="274" t="s">
        <v>60</v>
      </c>
      <c r="E140" s="274" t="s">
        <v>64</v>
      </c>
      <c r="F140" s="274" t="s">
        <v>13</v>
      </c>
      <c r="G140" s="275">
        <v>2</v>
      </c>
      <c r="H140" s="275">
        <v>3</v>
      </c>
      <c r="I140" s="275">
        <v>4</v>
      </c>
      <c r="J140" s="275">
        <v>4</v>
      </c>
      <c r="K140" s="275">
        <v>2</v>
      </c>
      <c r="L140" s="275">
        <v>2</v>
      </c>
      <c r="M140" s="275">
        <v>2</v>
      </c>
      <c r="N140" s="275">
        <v>2</v>
      </c>
      <c r="O140" s="275">
        <v>4</v>
      </c>
      <c r="P140" s="275">
        <v>3</v>
      </c>
      <c r="Q140" s="275">
        <v>2</v>
      </c>
      <c r="R140" s="275">
        <v>3</v>
      </c>
      <c r="S140" s="275">
        <v>2</v>
      </c>
      <c r="T140" s="276">
        <v>2</v>
      </c>
      <c r="U140" s="277">
        <f>SUM(Prokrastinasi!$G140:$T140)</f>
        <v>37</v>
      </c>
      <c r="V140" s="277" t="str">
        <f>IF(Form_Responses3[[#This Row],[Total Y]]&lt;23.716,"RENDAH",IF(Form_Responses3[[#This Row],[Total Y]]&lt;34.705,"SEDANG",IF(Form_Responses3[[#This Row],[Total Y]]&gt;34.705,"TINGGI")))</f>
        <v>TINGGI</v>
      </c>
    </row>
    <row r="141" spans="1:22" ht="22.5" customHeight="1" x14ac:dyDescent="0.2">
      <c r="A141" s="274" t="s">
        <v>8</v>
      </c>
      <c r="B141" s="274" t="s">
        <v>705</v>
      </c>
      <c r="C141" s="274" t="s">
        <v>24</v>
      </c>
      <c r="D141" s="274" t="s">
        <v>11</v>
      </c>
      <c r="E141" s="274" t="s">
        <v>165</v>
      </c>
      <c r="F141" s="274" t="s">
        <v>21</v>
      </c>
      <c r="G141" s="275">
        <v>2</v>
      </c>
      <c r="H141" s="275">
        <v>2</v>
      </c>
      <c r="I141" s="275">
        <v>3</v>
      </c>
      <c r="J141" s="275">
        <v>3</v>
      </c>
      <c r="K141" s="275">
        <v>2</v>
      </c>
      <c r="L141" s="275">
        <v>2</v>
      </c>
      <c r="M141" s="275">
        <v>2</v>
      </c>
      <c r="N141" s="275">
        <v>2</v>
      </c>
      <c r="O141" s="275">
        <v>2</v>
      </c>
      <c r="P141" s="275">
        <v>3</v>
      </c>
      <c r="Q141" s="275">
        <v>2</v>
      </c>
      <c r="R141" s="275">
        <v>2</v>
      </c>
      <c r="S141" s="275">
        <v>2</v>
      </c>
      <c r="T141" s="276">
        <v>2</v>
      </c>
      <c r="U141" s="277">
        <f>SUM(Prokrastinasi!$G141:$T141)</f>
        <v>31</v>
      </c>
      <c r="V141" s="277" t="str">
        <f>IF(Form_Responses3[[#This Row],[Total Y]]&lt;23.716,"RENDAH",IF(Form_Responses3[[#This Row],[Total Y]]&lt;34.705,"SEDANG",IF(Form_Responses3[[#This Row],[Total Y]]&gt;34.705,"TINGGI")))</f>
        <v>SEDANG</v>
      </c>
    </row>
    <row r="142" spans="1:22" ht="22.5" customHeight="1" x14ac:dyDescent="0.2">
      <c r="A142" s="274" t="s">
        <v>8</v>
      </c>
      <c r="B142" s="274" t="s">
        <v>706</v>
      </c>
      <c r="C142" s="274" t="s">
        <v>10</v>
      </c>
      <c r="D142" s="274" t="s">
        <v>69</v>
      </c>
      <c r="E142" s="274" t="s">
        <v>64</v>
      </c>
      <c r="F142" s="274" t="s">
        <v>157</v>
      </c>
      <c r="G142" s="275">
        <v>2</v>
      </c>
      <c r="H142" s="275">
        <v>2</v>
      </c>
      <c r="I142" s="275">
        <v>2</v>
      </c>
      <c r="J142" s="275">
        <v>2</v>
      </c>
      <c r="K142" s="275">
        <v>1</v>
      </c>
      <c r="L142" s="275">
        <v>2</v>
      </c>
      <c r="M142" s="275">
        <v>1</v>
      </c>
      <c r="N142" s="275">
        <v>2</v>
      </c>
      <c r="O142" s="275">
        <v>3</v>
      </c>
      <c r="P142" s="275">
        <v>2</v>
      </c>
      <c r="Q142" s="275">
        <v>1</v>
      </c>
      <c r="R142" s="275">
        <v>2</v>
      </c>
      <c r="S142" s="275">
        <v>1</v>
      </c>
      <c r="T142" s="276">
        <v>2</v>
      </c>
      <c r="U142" s="277">
        <f>SUM(Prokrastinasi!$G142:$T142)</f>
        <v>25</v>
      </c>
      <c r="V142" s="277" t="str">
        <f>IF(Form_Responses3[[#This Row],[Total Y]]&lt;23.716,"RENDAH",IF(Form_Responses3[[#This Row],[Total Y]]&lt;34.705,"SEDANG",IF(Form_Responses3[[#This Row],[Total Y]]&gt;34.705,"TINGGI")))</f>
        <v>SEDANG</v>
      </c>
    </row>
    <row r="143" spans="1:22" ht="22.5" customHeight="1" x14ac:dyDescent="0.2">
      <c r="A143" s="274" t="s">
        <v>8</v>
      </c>
      <c r="B143" s="274" t="s">
        <v>707</v>
      </c>
      <c r="C143" s="274" t="s">
        <v>10</v>
      </c>
      <c r="D143" s="274" t="s">
        <v>624</v>
      </c>
      <c r="E143" s="274" t="s">
        <v>70</v>
      </c>
      <c r="F143" s="274" t="s">
        <v>26</v>
      </c>
      <c r="G143" s="275">
        <v>2</v>
      </c>
      <c r="H143" s="275">
        <v>2</v>
      </c>
      <c r="I143" s="275">
        <v>2</v>
      </c>
      <c r="J143" s="275">
        <v>2</v>
      </c>
      <c r="K143" s="275">
        <v>1</v>
      </c>
      <c r="L143" s="275">
        <v>2</v>
      </c>
      <c r="M143" s="275">
        <v>1</v>
      </c>
      <c r="N143" s="275">
        <v>2</v>
      </c>
      <c r="O143" s="275">
        <v>3</v>
      </c>
      <c r="P143" s="275">
        <v>2</v>
      </c>
      <c r="Q143" s="275">
        <v>1</v>
      </c>
      <c r="R143" s="275">
        <v>2</v>
      </c>
      <c r="S143" s="275">
        <v>2</v>
      </c>
      <c r="T143" s="276">
        <v>2</v>
      </c>
      <c r="U143" s="277">
        <f>SUM(Prokrastinasi!$G143:$T143)</f>
        <v>26</v>
      </c>
      <c r="V143" s="277" t="str">
        <f>IF(Form_Responses3[[#This Row],[Total Y]]&lt;23.716,"RENDAH",IF(Form_Responses3[[#This Row],[Total Y]]&lt;34.705,"SEDANG",IF(Form_Responses3[[#This Row],[Total Y]]&gt;34.705,"TINGGI")))</f>
        <v>SEDANG</v>
      </c>
    </row>
    <row r="144" spans="1:22" ht="22.5" customHeight="1" x14ac:dyDescent="0.2">
      <c r="A144" s="274" t="s">
        <v>8</v>
      </c>
      <c r="B144" s="274" t="s">
        <v>708</v>
      </c>
      <c r="C144" s="274" t="s">
        <v>10</v>
      </c>
      <c r="D144" s="274" t="s">
        <v>123</v>
      </c>
      <c r="E144" s="274" t="s">
        <v>17</v>
      </c>
      <c r="F144" s="274" t="s">
        <v>13</v>
      </c>
      <c r="G144" s="275">
        <v>3</v>
      </c>
      <c r="H144" s="275">
        <v>4</v>
      </c>
      <c r="I144" s="275">
        <v>4</v>
      </c>
      <c r="J144" s="275">
        <v>1</v>
      </c>
      <c r="K144" s="275">
        <v>2</v>
      </c>
      <c r="L144" s="275">
        <v>3</v>
      </c>
      <c r="M144" s="275">
        <v>3</v>
      </c>
      <c r="N144" s="275">
        <v>3</v>
      </c>
      <c r="O144" s="275">
        <v>2</v>
      </c>
      <c r="P144" s="275">
        <v>3</v>
      </c>
      <c r="Q144" s="275">
        <v>2</v>
      </c>
      <c r="R144" s="275">
        <v>3</v>
      </c>
      <c r="S144" s="275">
        <v>3</v>
      </c>
      <c r="T144" s="276">
        <v>3</v>
      </c>
      <c r="U144" s="277">
        <f>SUM(Prokrastinasi!$G144:$T144)</f>
        <v>39</v>
      </c>
      <c r="V144" s="277" t="str">
        <f>IF(Form_Responses3[[#This Row],[Total Y]]&lt;23.716,"RENDAH",IF(Form_Responses3[[#This Row],[Total Y]]&lt;34.705,"SEDANG",IF(Form_Responses3[[#This Row],[Total Y]]&gt;34.705,"TINGGI")))</f>
        <v>TINGGI</v>
      </c>
    </row>
    <row r="145" spans="1:22" ht="22.5" customHeight="1" x14ac:dyDescent="0.2">
      <c r="A145" s="274" t="s">
        <v>8</v>
      </c>
      <c r="B145" s="274" t="s">
        <v>709</v>
      </c>
      <c r="C145" s="274" t="s">
        <v>10</v>
      </c>
      <c r="D145" s="274" t="s">
        <v>11</v>
      </c>
      <c r="E145" s="274" t="s">
        <v>12</v>
      </c>
      <c r="F145" s="274" t="s">
        <v>13</v>
      </c>
      <c r="G145" s="275">
        <v>2</v>
      </c>
      <c r="H145" s="275">
        <v>3</v>
      </c>
      <c r="I145" s="275">
        <v>3</v>
      </c>
      <c r="J145" s="275">
        <v>3</v>
      </c>
      <c r="K145" s="275">
        <v>2</v>
      </c>
      <c r="L145" s="275">
        <v>2</v>
      </c>
      <c r="M145" s="275">
        <v>2</v>
      </c>
      <c r="N145" s="275">
        <v>2</v>
      </c>
      <c r="O145" s="275">
        <v>2</v>
      </c>
      <c r="P145" s="275">
        <v>3</v>
      </c>
      <c r="Q145" s="275">
        <v>2</v>
      </c>
      <c r="R145" s="275">
        <v>3</v>
      </c>
      <c r="S145" s="275">
        <v>2</v>
      </c>
      <c r="T145" s="276">
        <v>2</v>
      </c>
      <c r="U145" s="277">
        <f>SUM(Prokrastinasi!$G145:$T145)</f>
        <v>33</v>
      </c>
      <c r="V145" s="277" t="str">
        <f>IF(Form_Responses3[[#This Row],[Total Y]]&lt;23.716,"RENDAH",IF(Form_Responses3[[#This Row],[Total Y]]&lt;34.705,"SEDANG",IF(Form_Responses3[[#This Row],[Total Y]]&gt;34.705,"TINGGI")))</f>
        <v>SEDANG</v>
      </c>
    </row>
    <row r="146" spans="1:22" ht="22.5" customHeight="1" x14ac:dyDescent="0.2">
      <c r="A146" s="274" t="s">
        <v>8</v>
      </c>
      <c r="B146" s="274" t="s">
        <v>710</v>
      </c>
      <c r="C146" s="274" t="s">
        <v>10</v>
      </c>
      <c r="D146" s="274" t="s">
        <v>624</v>
      </c>
      <c r="E146" s="274" t="s">
        <v>70</v>
      </c>
      <c r="F146" s="274" t="s">
        <v>13</v>
      </c>
      <c r="G146" s="275">
        <v>2</v>
      </c>
      <c r="H146" s="275">
        <v>3</v>
      </c>
      <c r="I146" s="275">
        <v>3</v>
      </c>
      <c r="J146" s="275">
        <v>3</v>
      </c>
      <c r="K146" s="275">
        <v>2</v>
      </c>
      <c r="L146" s="275">
        <v>2</v>
      </c>
      <c r="M146" s="275">
        <v>2</v>
      </c>
      <c r="N146" s="275">
        <v>2</v>
      </c>
      <c r="O146" s="275">
        <v>2</v>
      </c>
      <c r="P146" s="275">
        <v>3</v>
      </c>
      <c r="Q146" s="275">
        <v>2</v>
      </c>
      <c r="R146" s="275">
        <v>3</v>
      </c>
      <c r="S146" s="275">
        <v>2</v>
      </c>
      <c r="T146" s="276">
        <v>2</v>
      </c>
      <c r="U146" s="277">
        <f>SUM(Prokrastinasi!$G146:$T146)</f>
        <v>33</v>
      </c>
      <c r="V146" s="277" t="str">
        <f>IF(Form_Responses3[[#This Row],[Total Y]]&lt;23.716,"RENDAH",IF(Form_Responses3[[#This Row],[Total Y]]&lt;34.705,"SEDANG",IF(Form_Responses3[[#This Row],[Total Y]]&gt;34.705,"TINGGI")))</f>
        <v>SEDANG</v>
      </c>
    </row>
    <row r="147" spans="1:22" ht="22.5" customHeight="1" x14ac:dyDescent="0.2">
      <c r="A147" s="274" t="s">
        <v>8</v>
      </c>
      <c r="B147" s="274" t="s">
        <v>711</v>
      </c>
      <c r="C147" s="274" t="s">
        <v>10</v>
      </c>
      <c r="D147" s="274" t="s">
        <v>69</v>
      </c>
      <c r="E147" s="274" t="s">
        <v>70</v>
      </c>
      <c r="F147" s="274" t="s">
        <v>13</v>
      </c>
      <c r="G147" s="275">
        <v>2</v>
      </c>
      <c r="H147" s="275">
        <v>2</v>
      </c>
      <c r="I147" s="275">
        <v>3</v>
      </c>
      <c r="J147" s="275">
        <v>2</v>
      </c>
      <c r="K147" s="275">
        <v>2</v>
      </c>
      <c r="L147" s="275">
        <v>2</v>
      </c>
      <c r="M147" s="275">
        <v>2</v>
      </c>
      <c r="N147" s="275">
        <v>1</v>
      </c>
      <c r="O147" s="275">
        <v>3</v>
      </c>
      <c r="P147" s="275">
        <v>2</v>
      </c>
      <c r="Q147" s="275">
        <v>2</v>
      </c>
      <c r="R147" s="275">
        <v>2</v>
      </c>
      <c r="S147" s="275">
        <v>2</v>
      </c>
      <c r="T147" s="276">
        <v>2</v>
      </c>
      <c r="U147" s="277">
        <f>SUM(Prokrastinasi!$G147:$T147)</f>
        <v>29</v>
      </c>
      <c r="V147" s="277" t="str">
        <f>IF(Form_Responses3[[#This Row],[Total Y]]&lt;23.716,"RENDAH",IF(Form_Responses3[[#This Row],[Total Y]]&lt;34.705,"SEDANG",IF(Form_Responses3[[#This Row],[Total Y]]&gt;34.705,"TINGGI")))</f>
        <v>SEDANG</v>
      </c>
    </row>
    <row r="148" spans="1:22" ht="22.5" customHeight="1" x14ac:dyDescent="0.2">
      <c r="A148" s="274" t="s">
        <v>8</v>
      </c>
      <c r="B148" s="274" t="s">
        <v>712</v>
      </c>
      <c r="C148" s="274" t="s">
        <v>10</v>
      </c>
      <c r="D148" s="274" t="s">
        <v>113</v>
      </c>
      <c r="E148" s="274" t="s">
        <v>47</v>
      </c>
      <c r="F148" s="274" t="s">
        <v>21</v>
      </c>
      <c r="G148" s="275">
        <v>2</v>
      </c>
      <c r="H148" s="275">
        <v>2</v>
      </c>
      <c r="I148" s="275">
        <v>2</v>
      </c>
      <c r="J148" s="275">
        <v>2</v>
      </c>
      <c r="K148" s="275">
        <v>1</v>
      </c>
      <c r="L148" s="275">
        <v>2</v>
      </c>
      <c r="M148" s="275">
        <v>1</v>
      </c>
      <c r="N148" s="275">
        <v>2</v>
      </c>
      <c r="O148" s="275">
        <v>3</v>
      </c>
      <c r="P148" s="275">
        <v>2</v>
      </c>
      <c r="Q148" s="275">
        <v>1</v>
      </c>
      <c r="R148" s="275">
        <v>2</v>
      </c>
      <c r="S148" s="275">
        <v>2</v>
      </c>
      <c r="T148" s="276">
        <v>2</v>
      </c>
      <c r="U148" s="277">
        <f>SUM(Prokrastinasi!$G148:$T148)</f>
        <v>26</v>
      </c>
      <c r="V148" s="277" t="str">
        <f>IF(Form_Responses3[[#This Row],[Total Y]]&lt;23.716,"RENDAH",IF(Form_Responses3[[#This Row],[Total Y]]&lt;34.705,"SEDANG",IF(Form_Responses3[[#This Row],[Total Y]]&gt;34.705,"TINGGI")))</f>
        <v>SEDANG</v>
      </c>
    </row>
    <row r="149" spans="1:22" ht="22.5" customHeight="1" x14ac:dyDescent="0.2">
      <c r="A149" s="274" t="s">
        <v>8</v>
      </c>
      <c r="B149" s="274" t="s">
        <v>713</v>
      </c>
      <c r="C149" s="274" t="s">
        <v>10</v>
      </c>
      <c r="D149" s="274" t="s">
        <v>11</v>
      </c>
      <c r="E149" s="274" t="s">
        <v>12</v>
      </c>
      <c r="F149" s="274" t="s">
        <v>21</v>
      </c>
      <c r="G149" s="275">
        <v>2</v>
      </c>
      <c r="H149" s="275">
        <v>2</v>
      </c>
      <c r="I149" s="275">
        <v>3</v>
      </c>
      <c r="J149" s="275">
        <v>3</v>
      </c>
      <c r="K149" s="275">
        <v>2</v>
      </c>
      <c r="L149" s="275">
        <v>2</v>
      </c>
      <c r="M149" s="275">
        <v>2</v>
      </c>
      <c r="N149" s="275">
        <v>2</v>
      </c>
      <c r="O149" s="275">
        <v>3</v>
      </c>
      <c r="P149" s="275">
        <v>2</v>
      </c>
      <c r="Q149" s="275">
        <v>2</v>
      </c>
      <c r="R149" s="275">
        <v>2</v>
      </c>
      <c r="S149" s="275">
        <v>2</v>
      </c>
      <c r="T149" s="276">
        <v>2</v>
      </c>
      <c r="U149" s="277">
        <f>SUM(Prokrastinasi!$G149:$T149)</f>
        <v>31</v>
      </c>
      <c r="V149" s="277" t="str">
        <f>IF(Form_Responses3[[#This Row],[Total Y]]&lt;23.716,"RENDAH",IF(Form_Responses3[[#This Row],[Total Y]]&lt;34.705,"SEDANG",IF(Form_Responses3[[#This Row],[Total Y]]&gt;34.705,"TINGGI")))</f>
        <v>SEDANG</v>
      </c>
    </row>
    <row r="150" spans="1:22" ht="22.5" customHeight="1" x14ac:dyDescent="0.2">
      <c r="A150" s="274" t="s">
        <v>8</v>
      </c>
      <c r="B150" s="274" t="s">
        <v>714</v>
      </c>
      <c r="C150" s="274" t="s">
        <v>24</v>
      </c>
      <c r="D150" s="274" t="s">
        <v>678</v>
      </c>
      <c r="E150" s="274" t="s">
        <v>64</v>
      </c>
      <c r="F150" s="274" t="s">
        <v>21</v>
      </c>
      <c r="G150" s="275">
        <v>2</v>
      </c>
      <c r="H150" s="275">
        <v>3</v>
      </c>
      <c r="I150" s="275">
        <v>3</v>
      </c>
      <c r="J150" s="275">
        <v>3</v>
      </c>
      <c r="K150" s="275">
        <v>2</v>
      </c>
      <c r="L150" s="275">
        <v>2</v>
      </c>
      <c r="M150" s="275">
        <v>2</v>
      </c>
      <c r="N150" s="275">
        <v>3</v>
      </c>
      <c r="O150" s="275">
        <v>2</v>
      </c>
      <c r="P150" s="275">
        <v>3</v>
      </c>
      <c r="Q150" s="275">
        <v>2</v>
      </c>
      <c r="R150" s="275">
        <v>3</v>
      </c>
      <c r="S150" s="275">
        <v>2</v>
      </c>
      <c r="T150" s="276">
        <v>2</v>
      </c>
      <c r="U150" s="277">
        <f>SUM(Prokrastinasi!$G150:$T150)</f>
        <v>34</v>
      </c>
      <c r="V150" s="277" t="str">
        <f>IF(Form_Responses3[[#This Row],[Total Y]]&lt;23.716,"RENDAH",IF(Form_Responses3[[#This Row],[Total Y]]&lt;34.705,"SEDANG",IF(Form_Responses3[[#This Row],[Total Y]]&gt;34.705,"TINGGI")))</f>
        <v>SEDANG</v>
      </c>
    </row>
    <row r="151" spans="1:22" ht="22.5" customHeight="1" x14ac:dyDescent="0.2">
      <c r="A151" s="274" t="s">
        <v>8</v>
      </c>
      <c r="B151" s="274" t="s">
        <v>715</v>
      </c>
      <c r="C151" s="274" t="s">
        <v>24</v>
      </c>
      <c r="D151" s="274" t="s">
        <v>11</v>
      </c>
      <c r="E151" s="274" t="s">
        <v>17</v>
      </c>
      <c r="F151" s="274" t="s">
        <v>13</v>
      </c>
      <c r="G151" s="275">
        <v>3</v>
      </c>
      <c r="H151" s="275">
        <v>3</v>
      </c>
      <c r="I151" s="275">
        <v>3</v>
      </c>
      <c r="J151" s="275">
        <v>3</v>
      </c>
      <c r="K151" s="275">
        <v>2</v>
      </c>
      <c r="L151" s="275">
        <v>3</v>
      </c>
      <c r="M151" s="275">
        <v>3</v>
      </c>
      <c r="N151" s="275">
        <v>4</v>
      </c>
      <c r="O151" s="275">
        <v>1</v>
      </c>
      <c r="P151" s="275">
        <v>1</v>
      </c>
      <c r="Q151" s="275">
        <v>2</v>
      </c>
      <c r="R151" s="275">
        <v>3</v>
      </c>
      <c r="S151" s="275">
        <v>3</v>
      </c>
      <c r="T151" s="276">
        <v>3</v>
      </c>
      <c r="U151" s="277">
        <f>SUM(Prokrastinasi!$G151:$T151)</f>
        <v>37</v>
      </c>
      <c r="V151" s="277" t="str">
        <f>IF(Form_Responses3[[#This Row],[Total Y]]&lt;23.716,"RENDAH",IF(Form_Responses3[[#This Row],[Total Y]]&lt;34.705,"SEDANG",IF(Form_Responses3[[#This Row],[Total Y]]&gt;34.705,"TINGGI")))</f>
        <v>TINGGI</v>
      </c>
    </row>
    <row r="152" spans="1:22" ht="22.5" customHeight="1" x14ac:dyDescent="0.2">
      <c r="A152" s="274" t="s">
        <v>8</v>
      </c>
      <c r="B152" s="274" t="s">
        <v>716</v>
      </c>
      <c r="C152" s="274" t="s">
        <v>10</v>
      </c>
      <c r="D152" s="274" t="s">
        <v>678</v>
      </c>
      <c r="E152" s="274" t="s">
        <v>64</v>
      </c>
      <c r="F152" s="274" t="s">
        <v>157</v>
      </c>
      <c r="G152" s="275">
        <v>2</v>
      </c>
      <c r="H152" s="275">
        <v>4</v>
      </c>
      <c r="I152" s="275">
        <v>1</v>
      </c>
      <c r="J152" s="275">
        <v>4</v>
      </c>
      <c r="K152" s="275">
        <v>2</v>
      </c>
      <c r="L152" s="275">
        <v>2</v>
      </c>
      <c r="M152" s="275">
        <v>2</v>
      </c>
      <c r="N152" s="275">
        <v>2</v>
      </c>
      <c r="O152" s="275">
        <v>2</v>
      </c>
      <c r="P152" s="275">
        <v>3</v>
      </c>
      <c r="Q152" s="275">
        <v>2</v>
      </c>
      <c r="R152" s="275">
        <v>3</v>
      </c>
      <c r="S152" s="275">
        <v>2</v>
      </c>
      <c r="T152" s="276">
        <v>2</v>
      </c>
      <c r="U152" s="277">
        <f>SUM(Prokrastinasi!$G152:$T152)</f>
        <v>33</v>
      </c>
      <c r="V152" s="277" t="str">
        <f>IF(Form_Responses3[[#This Row],[Total Y]]&lt;23.716,"RENDAH",IF(Form_Responses3[[#This Row],[Total Y]]&lt;34.705,"SEDANG",IF(Form_Responses3[[#This Row],[Total Y]]&gt;34.705,"TINGGI")))</f>
        <v>SEDANG</v>
      </c>
    </row>
    <row r="153" spans="1:22" ht="22.5" customHeight="1" x14ac:dyDescent="0.2">
      <c r="A153" s="274" t="s">
        <v>8</v>
      </c>
      <c r="B153" s="274" t="s">
        <v>717</v>
      </c>
      <c r="C153" s="274" t="s">
        <v>24</v>
      </c>
      <c r="D153" s="274" t="s">
        <v>103</v>
      </c>
      <c r="E153" s="274" t="s">
        <v>53</v>
      </c>
      <c r="F153" s="274" t="s">
        <v>26</v>
      </c>
      <c r="G153" s="275">
        <v>2</v>
      </c>
      <c r="H153" s="275">
        <v>2</v>
      </c>
      <c r="I153" s="275">
        <v>2</v>
      </c>
      <c r="J153" s="275">
        <v>2</v>
      </c>
      <c r="K153" s="275">
        <v>1</v>
      </c>
      <c r="L153" s="275">
        <v>2</v>
      </c>
      <c r="M153" s="275">
        <v>2</v>
      </c>
      <c r="N153" s="275">
        <v>2</v>
      </c>
      <c r="O153" s="275">
        <v>4</v>
      </c>
      <c r="P153" s="275">
        <v>2</v>
      </c>
      <c r="Q153" s="275">
        <v>1</v>
      </c>
      <c r="R153" s="275">
        <v>2</v>
      </c>
      <c r="S153" s="275">
        <v>2</v>
      </c>
      <c r="T153" s="276">
        <v>2</v>
      </c>
      <c r="U153" s="277">
        <f>SUM(Prokrastinasi!$G153:$T153)</f>
        <v>28</v>
      </c>
      <c r="V153" s="277" t="str">
        <f>IF(Form_Responses3[[#This Row],[Total Y]]&lt;23.716,"RENDAH",IF(Form_Responses3[[#This Row],[Total Y]]&lt;34.705,"SEDANG",IF(Form_Responses3[[#This Row],[Total Y]]&gt;34.705,"TINGGI")))</f>
        <v>SEDANG</v>
      </c>
    </row>
    <row r="154" spans="1:22" ht="22.5" customHeight="1" x14ac:dyDescent="0.2">
      <c r="A154" s="274" t="s">
        <v>8</v>
      </c>
      <c r="B154" s="274" t="s">
        <v>718</v>
      </c>
      <c r="C154" s="274" t="s">
        <v>24</v>
      </c>
      <c r="D154" s="274" t="s">
        <v>11</v>
      </c>
      <c r="E154" s="274" t="s">
        <v>73</v>
      </c>
      <c r="F154" s="274" t="s">
        <v>157</v>
      </c>
      <c r="G154" s="275">
        <v>2</v>
      </c>
      <c r="H154" s="275">
        <v>2</v>
      </c>
      <c r="I154" s="275">
        <v>2</v>
      </c>
      <c r="J154" s="275">
        <v>2</v>
      </c>
      <c r="K154" s="275">
        <v>2</v>
      </c>
      <c r="L154" s="275">
        <v>2</v>
      </c>
      <c r="M154" s="275">
        <v>2</v>
      </c>
      <c r="N154" s="275">
        <v>2</v>
      </c>
      <c r="O154" s="275">
        <v>3</v>
      </c>
      <c r="P154" s="275">
        <v>2</v>
      </c>
      <c r="Q154" s="275">
        <v>2</v>
      </c>
      <c r="R154" s="275">
        <v>2</v>
      </c>
      <c r="S154" s="275">
        <v>2</v>
      </c>
      <c r="T154" s="276">
        <v>2</v>
      </c>
      <c r="U154" s="277">
        <f>SUM(Prokrastinasi!$G154:$T154)</f>
        <v>29</v>
      </c>
      <c r="V154" s="277" t="str">
        <f>IF(Form_Responses3[[#This Row],[Total Y]]&lt;23.716,"RENDAH",IF(Form_Responses3[[#This Row],[Total Y]]&lt;34.705,"SEDANG",IF(Form_Responses3[[#This Row],[Total Y]]&gt;34.705,"TINGGI")))</f>
        <v>SEDANG</v>
      </c>
    </row>
    <row r="155" spans="1:22" ht="22.5" customHeight="1" x14ac:dyDescent="0.2">
      <c r="A155" s="274" t="s">
        <v>8</v>
      </c>
      <c r="B155" s="274" t="s">
        <v>719</v>
      </c>
      <c r="C155" s="274" t="s">
        <v>10</v>
      </c>
      <c r="D155" s="274" t="s">
        <v>69</v>
      </c>
      <c r="E155" s="274" t="s">
        <v>70</v>
      </c>
      <c r="F155" s="274" t="s">
        <v>26</v>
      </c>
      <c r="G155" s="275">
        <v>1</v>
      </c>
      <c r="H155" s="275">
        <v>2</v>
      </c>
      <c r="I155" s="275">
        <v>2</v>
      </c>
      <c r="J155" s="275">
        <v>2</v>
      </c>
      <c r="K155" s="275">
        <v>1</v>
      </c>
      <c r="L155" s="275">
        <v>1</v>
      </c>
      <c r="M155" s="275">
        <v>1</v>
      </c>
      <c r="N155" s="275">
        <v>1</v>
      </c>
      <c r="O155" s="275">
        <v>3</v>
      </c>
      <c r="P155" s="275">
        <v>2</v>
      </c>
      <c r="Q155" s="275">
        <v>1</v>
      </c>
      <c r="R155" s="275">
        <v>2</v>
      </c>
      <c r="S155" s="275">
        <v>1</v>
      </c>
      <c r="T155" s="276">
        <v>1</v>
      </c>
      <c r="U155" s="277">
        <f>SUM(Prokrastinasi!$G155:$T155)</f>
        <v>21</v>
      </c>
      <c r="V155" s="277" t="str">
        <f>IF(Form_Responses3[[#This Row],[Total Y]]&lt;23.716,"RENDAH",IF(Form_Responses3[[#This Row],[Total Y]]&lt;34.705,"SEDANG",IF(Form_Responses3[[#This Row],[Total Y]]&gt;34.705,"TINGGI")))</f>
        <v>RENDAH</v>
      </c>
    </row>
    <row r="156" spans="1:22" ht="22.5" customHeight="1" x14ac:dyDescent="0.2">
      <c r="A156" s="274" t="s">
        <v>8</v>
      </c>
      <c r="B156" s="274" t="s">
        <v>720</v>
      </c>
      <c r="C156" s="274" t="s">
        <v>24</v>
      </c>
      <c r="D156" s="274" t="s">
        <v>123</v>
      </c>
      <c r="E156" s="274" t="s">
        <v>165</v>
      </c>
      <c r="F156" s="274" t="s">
        <v>26</v>
      </c>
      <c r="G156" s="275">
        <v>2</v>
      </c>
      <c r="H156" s="275">
        <v>2</v>
      </c>
      <c r="I156" s="275">
        <v>3</v>
      </c>
      <c r="J156" s="275">
        <v>3</v>
      </c>
      <c r="K156" s="275">
        <v>2</v>
      </c>
      <c r="L156" s="275">
        <v>2</v>
      </c>
      <c r="M156" s="275">
        <v>2</v>
      </c>
      <c r="N156" s="275">
        <v>2</v>
      </c>
      <c r="O156" s="275">
        <v>3</v>
      </c>
      <c r="P156" s="275">
        <v>2</v>
      </c>
      <c r="Q156" s="275">
        <v>2</v>
      </c>
      <c r="R156" s="275">
        <v>2</v>
      </c>
      <c r="S156" s="275">
        <v>2</v>
      </c>
      <c r="T156" s="276">
        <v>2</v>
      </c>
      <c r="U156" s="277">
        <f>SUM(Prokrastinasi!$G156:$T156)</f>
        <v>31</v>
      </c>
      <c r="V156" s="277" t="str">
        <f>IF(Form_Responses3[[#This Row],[Total Y]]&lt;23.716,"RENDAH",IF(Form_Responses3[[#This Row],[Total Y]]&lt;34.705,"SEDANG",IF(Form_Responses3[[#This Row],[Total Y]]&gt;34.705,"TINGGI")))</f>
        <v>SEDANG</v>
      </c>
    </row>
    <row r="157" spans="1:22" ht="22.5" customHeight="1" x14ac:dyDescent="0.2">
      <c r="A157" s="274" t="s">
        <v>8</v>
      </c>
      <c r="B157" s="274" t="s">
        <v>721</v>
      </c>
      <c r="C157" s="274" t="s">
        <v>10</v>
      </c>
      <c r="D157" s="274" t="s">
        <v>110</v>
      </c>
      <c r="E157" s="274" t="s">
        <v>64</v>
      </c>
      <c r="F157" s="274" t="s">
        <v>26</v>
      </c>
      <c r="G157" s="275">
        <v>2</v>
      </c>
      <c r="H157" s="275">
        <v>2</v>
      </c>
      <c r="I157" s="275">
        <v>2</v>
      </c>
      <c r="J157" s="275">
        <v>2</v>
      </c>
      <c r="K157" s="275">
        <v>1</v>
      </c>
      <c r="L157" s="275">
        <v>2</v>
      </c>
      <c r="M157" s="275">
        <v>1</v>
      </c>
      <c r="N157" s="275">
        <v>2</v>
      </c>
      <c r="O157" s="275">
        <v>3</v>
      </c>
      <c r="P157" s="275">
        <v>2</v>
      </c>
      <c r="Q157" s="275">
        <v>1</v>
      </c>
      <c r="R157" s="275">
        <v>2</v>
      </c>
      <c r="S157" s="275">
        <v>1</v>
      </c>
      <c r="T157" s="276">
        <v>2</v>
      </c>
      <c r="U157" s="277">
        <f>SUM(Prokrastinasi!$G157:$T157)</f>
        <v>25</v>
      </c>
      <c r="V157" s="277" t="str">
        <f>IF(Form_Responses3[[#This Row],[Total Y]]&lt;23.716,"RENDAH",IF(Form_Responses3[[#This Row],[Total Y]]&lt;34.705,"SEDANG",IF(Form_Responses3[[#This Row],[Total Y]]&gt;34.705,"TINGGI")))</f>
        <v>SEDANG</v>
      </c>
    </row>
    <row r="158" spans="1:22" ht="22.5" customHeight="1" x14ac:dyDescent="0.2">
      <c r="A158" s="274" t="s">
        <v>8</v>
      </c>
      <c r="B158" s="274" t="s">
        <v>722</v>
      </c>
      <c r="C158" s="274" t="s">
        <v>10</v>
      </c>
      <c r="D158" s="274" t="s">
        <v>11</v>
      </c>
      <c r="E158" s="274" t="s">
        <v>12</v>
      </c>
      <c r="F158" s="274" t="s">
        <v>157</v>
      </c>
      <c r="G158" s="275">
        <v>4</v>
      </c>
      <c r="H158" s="275">
        <v>4</v>
      </c>
      <c r="I158" s="275">
        <v>1</v>
      </c>
      <c r="J158" s="275">
        <v>3</v>
      </c>
      <c r="K158" s="275">
        <v>2</v>
      </c>
      <c r="L158" s="275">
        <v>3</v>
      </c>
      <c r="M158" s="275">
        <v>2</v>
      </c>
      <c r="N158" s="275">
        <v>3</v>
      </c>
      <c r="O158" s="275">
        <v>2</v>
      </c>
      <c r="P158" s="275">
        <v>3</v>
      </c>
      <c r="Q158" s="275">
        <v>2</v>
      </c>
      <c r="R158" s="275">
        <v>3</v>
      </c>
      <c r="S158" s="275">
        <v>2</v>
      </c>
      <c r="T158" s="276">
        <v>2</v>
      </c>
      <c r="U158" s="277">
        <f>SUM(Prokrastinasi!$G158:$T158)</f>
        <v>36</v>
      </c>
      <c r="V158" s="277" t="str">
        <f>IF(Form_Responses3[[#This Row],[Total Y]]&lt;23.716,"RENDAH",IF(Form_Responses3[[#This Row],[Total Y]]&lt;34.705,"SEDANG",IF(Form_Responses3[[#This Row],[Total Y]]&gt;34.705,"TINGGI")))</f>
        <v>TINGGI</v>
      </c>
    </row>
    <row r="159" spans="1:22" ht="22.5" customHeight="1" x14ac:dyDescent="0.2">
      <c r="A159" s="274" t="s">
        <v>8</v>
      </c>
      <c r="B159" s="274" t="s">
        <v>723</v>
      </c>
      <c r="C159" s="274" t="s">
        <v>24</v>
      </c>
      <c r="D159" s="274" t="s">
        <v>123</v>
      </c>
      <c r="E159" s="274" t="s">
        <v>73</v>
      </c>
      <c r="F159" s="274" t="s">
        <v>21</v>
      </c>
      <c r="G159" s="275">
        <v>2</v>
      </c>
      <c r="H159" s="275">
        <v>3</v>
      </c>
      <c r="I159" s="275">
        <v>3</v>
      </c>
      <c r="J159" s="275">
        <v>3</v>
      </c>
      <c r="K159" s="275">
        <v>2</v>
      </c>
      <c r="L159" s="275">
        <v>2</v>
      </c>
      <c r="M159" s="275">
        <v>2</v>
      </c>
      <c r="N159" s="275">
        <v>2</v>
      </c>
      <c r="O159" s="275">
        <v>2</v>
      </c>
      <c r="P159" s="275">
        <v>3</v>
      </c>
      <c r="Q159" s="275">
        <v>2</v>
      </c>
      <c r="R159" s="275">
        <v>3</v>
      </c>
      <c r="S159" s="275">
        <v>2</v>
      </c>
      <c r="T159" s="276">
        <v>2</v>
      </c>
      <c r="U159" s="277">
        <f>SUM(Prokrastinasi!$G159:$T159)</f>
        <v>33</v>
      </c>
      <c r="V159" s="277" t="str">
        <f>IF(Form_Responses3[[#This Row],[Total Y]]&lt;23.716,"RENDAH",IF(Form_Responses3[[#This Row],[Total Y]]&lt;34.705,"SEDANG",IF(Form_Responses3[[#This Row],[Total Y]]&gt;34.705,"TINGGI")))</f>
        <v>SEDANG</v>
      </c>
    </row>
    <row r="160" spans="1:22" ht="22.5" customHeight="1" x14ac:dyDescent="0.2">
      <c r="A160" s="274" t="s">
        <v>8</v>
      </c>
      <c r="B160" s="274" t="s">
        <v>724</v>
      </c>
      <c r="C160" s="274" t="s">
        <v>10</v>
      </c>
      <c r="D160" s="274" t="s">
        <v>103</v>
      </c>
      <c r="E160" s="274" t="s">
        <v>17</v>
      </c>
      <c r="F160" s="274" t="s">
        <v>13</v>
      </c>
      <c r="G160" s="275">
        <v>2</v>
      </c>
      <c r="H160" s="275">
        <v>3</v>
      </c>
      <c r="I160" s="275">
        <v>3</v>
      </c>
      <c r="J160" s="275">
        <v>3</v>
      </c>
      <c r="K160" s="275">
        <v>2</v>
      </c>
      <c r="L160" s="275">
        <v>2</v>
      </c>
      <c r="M160" s="275">
        <v>2</v>
      </c>
      <c r="N160" s="275">
        <v>2</v>
      </c>
      <c r="O160" s="275">
        <v>2</v>
      </c>
      <c r="P160" s="275">
        <v>3</v>
      </c>
      <c r="Q160" s="275">
        <v>2</v>
      </c>
      <c r="R160" s="275">
        <v>3</v>
      </c>
      <c r="S160" s="275">
        <v>2</v>
      </c>
      <c r="T160" s="276">
        <v>2</v>
      </c>
      <c r="U160" s="277">
        <f>SUM(Prokrastinasi!$G160:$T160)</f>
        <v>33</v>
      </c>
      <c r="V160" s="277" t="str">
        <f>IF(Form_Responses3[[#This Row],[Total Y]]&lt;23.716,"RENDAH",IF(Form_Responses3[[#This Row],[Total Y]]&lt;34.705,"SEDANG",IF(Form_Responses3[[#This Row],[Total Y]]&gt;34.705,"TINGGI")))</f>
        <v>SEDANG</v>
      </c>
    </row>
    <row r="161" spans="1:22" ht="22.5" customHeight="1" x14ac:dyDescent="0.2">
      <c r="A161" s="274" t="s">
        <v>8</v>
      </c>
      <c r="B161" s="274" t="s">
        <v>725</v>
      </c>
      <c r="C161" s="274" t="s">
        <v>10</v>
      </c>
      <c r="D161" s="274" t="s">
        <v>678</v>
      </c>
      <c r="E161" s="274" t="s">
        <v>53</v>
      </c>
      <c r="F161" s="274" t="s">
        <v>13</v>
      </c>
      <c r="G161" s="275">
        <v>2</v>
      </c>
      <c r="H161" s="275">
        <v>2</v>
      </c>
      <c r="I161" s="275">
        <v>3</v>
      </c>
      <c r="J161" s="275">
        <v>2</v>
      </c>
      <c r="K161" s="275">
        <v>2</v>
      </c>
      <c r="L161" s="275">
        <v>2</v>
      </c>
      <c r="M161" s="275">
        <v>2</v>
      </c>
      <c r="N161" s="275">
        <v>2</v>
      </c>
      <c r="O161" s="275">
        <v>3</v>
      </c>
      <c r="P161" s="275">
        <v>2</v>
      </c>
      <c r="Q161" s="275">
        <v>2</v>
      </c>
      <c r="R161" s="275">
        <v>2</v>
      </c>
      <c r="S161" s="275">
        <v>2</v>
      </c>
      <c r="T161" s="276">
        <v>2</v>
      </c>
      <c r="U161" s="277">
        <f>SUM(Prokrastinasi!$G161:$T161)</f>
        <v>30</v>
      </c>
      <c r="V161" s="277" t="str">
        <f>IF(Form_Responses3[[#This Row],[Total Y]]&lt;23.716,"RENDAH",IF(Form_Responses3[[#This Row],[Total Y]]&lt;34.705,"SEDANG",IF(Form_Responses3[[#This Row],[Total Y]]&gt;34.705,"TINGGI")))</f>
        <v>SEDANG</v>
      </c>
    </row>
    <row r="162" spans="1:22" ht="22.5" customHeight="1" x14ac:dyDescent="0.2">
      <c r="A162" s="274" t="s">
        <v>8</v>
      </c>
      <c r="B162" s="274" t="s">
        <v>726</v>
      </c>
      <c r="C162" s="274" t="s">
        <v>24</v>
      </c>
      <c r="D162" s="274" t="s">
        <v>628</v>
      </c>
      <c r="E162" s="274" t="s">
        <v>73</v>
      </c>
      <c r="F162" s="274" t="s">
        <v>26</v>
      </c>
      <c r="G162" s="275">
        <v>2</v>
      </c>
      <c r="H162" s="275">
        <v>2</v>
      </c>
      <c r="I162" s="275">
        <v>2</v>
      </c>
      <c r="J162" s="275">
        <v>1</v>
      </c>
      <c r="K162" s="275">
        <v>1</v>
      </c>
      <c r="L162" s="275">
        <v>2</v>
      </c>
      <c r="M162" s="275">
        <v>2</v>
      </c>
      <c r="N162" s="275">
        <v>2</v>
      </c>
      <c r="O162" s="275">
        <v>3</v>
      </c>
      <c r="P162" s="275">
        <v>2</v>
      </c>
      <c r="Q162" s="275">
        <v>1</v>
      </c>
      <c r="R162" s="275">
        <v>2</v>
      </c>
      <c r="S162" s="275">
        <v>2</v>
      </c>
      <c r="T162" s="276">
        <v>2</v>
      </c>
      <c r="U162" s="277">
        <f>SUM(Prokrastinasi!$G162:$T162)</f>
        <v>26</v>
      </c>
      <c r="V162" s="277" t="str">
        <f>IF(Form_Responses3[[#This Row],[Total Y]]&lt;23.716,"RENDAH",IF(Form_Responses3[[#This Row],[Total Y]]&lt;34.705,"SEDANG",IF(Form_Responses3[[#This Row],[Total Y]]&gt;34.705,"TINGGI")))</f>
        <v>SEDANG</v>
      </c>
    </row>
    <row r="163" spans="1:22" ht="22.5" customHeight="1" x14ac:dyDescent="0.2">
      <c r="A163" s="274" t="s">
        <v>8</v>
      </c>
      <c r="B163" s="274" t="s">
        <v>727</v>
      </c>
      <c r="C163" s="274" t="s">
        <v>24</v>
      </c>
      <c r="D163" s="274" t="s">
        <v>113</v>
      </c>
      <c r="E163" s="274" t="s">
        <v>47</v>
      </c>
      <c r="F163" s="274" t="s">
        <v>13</v>
      </c>
      <c r="G163" s="275">
        <v>2</v>
      </c>
      <c r="H163" s="275">
        <v>2</v>
      </c>
      <c r="I163" s="275">
        <v>2</v>
      </c>
      <c r="J163" s="275">
        <v>2</v>
      </c>
      <c r="K163" s="275">
        <v>1</v>
      </c>
      <c r="L163" s="275">
        <v>2</v>
      </c>
      <c r="M163" s="275">
        <v>2</v>
      </c>
      <c r="N163" s="275">
        <v>2</v>
      </c>
      <c r="O163" s="275">
        <v>3</v>
      </c>
      <c r="P163" s="275">
        <v>2</v>
      </c>
      <c r="Q163" s="275">
        <v>1</v>
      </c>
      <c r="R163" s="275">
        <v>1</v>
      </c>
      <c r="S163" s="275">
        <v>2</v>
      </c>
      <c r="T163" s="276">
        <v>2</v>
      </c>
      <c r="U163" s="277">
        <f>SUM(Prokrastinasi!$G163:$T163)</f>
        <v>26</v>
      </c>
      <c r="V163" s="277" t="str">
        <f>IF(Form_Responses3[[#This Row],[Total Y]]&lt;23.716,"RENDAH",IF(Form_Responses3[[#This Row],[Total Y]]&lt;34.705,"SEDANG",IF(Form_Responses3[[#This Row],[Total Y]]&gt;34.705,"TINGGI")))</f>
        <v>SEDANG</v>
      </c>
    </row>
    <row r="164" spans="1:22" ht="22.5" customHeight="1" x14ac:dyDescent="0.2">
      <c r="A164" s="274" t="s">
        <v>8</v>
      </c>
      <c r="B164" s="274" t="s">
        <v>728</v>
      </c>
      <c r="C164" s="274" t="s">
        <v>24</v>
      </c>
      <c r="D164" s="274" t="s">
        <v>11</v>
      </c>
      <c r="E164" s="274" t="s">
        <v>165</v>
      </c>
      <c r="F164" s="274" t="s">
        <v>26</v>
      </c>
      <c r="G164" s="275">
        <v>2</v>
      </c>
      <c r="H164" s="275">
        <v>3</v>
      </c>
      <c r="I164" s="275">
        <v>3</v>
      </c>
      <c r="J164" s="275">
        <v>3</v>
      </c>
      <c r="K164" s="275">
        <v>2</v>
      </c>
      <c r="L164" s="275">
        <v>2</v>
      </c>
      <c r="M164" s="275">
        <v>2</v>
      </c>
      <c r="N164" s="275">
        <v>4</v>
      </c>
      <c r="O164" s="275">
        <v>4</v>
      </c>
      <c r="P164" s="275">
        <v>4</v>
      </c>
      <c r="Q164" s="275">
        <v>2</v>
      </c>
      <c r="R164" s="275">
        <v>3</v>
      </c>
      <c r="S164" s="275">
        <v>2</v>
      </c>
      <c r="T164" s="276">
        <v>2</v>
      </c>
      <c r="U164" s="277">
        <f>SUM(Prokrastinasi!$G164:$T164)</f>
        <v>38</v>
      </c>
      <c r="V164" s="277" t="str">
        <f>IF(Form_Responses3[[#This Row],[Total Y]]&lt;23.716,"RENDAH",IF(Form_Responses3[[#This Row],[Total Y]]&lt;34.705,"SEDANG",IF(Form_Responses3[[#This Row],[Total Y]]&gt;34.705,"TINGGI")))</f>
        <v>TINGGI</v>
      </c>
    </row>
    <row r="165" spans="1:22" ht="22.5" customHeight="1" x14ac:dyDescent="0.2">
      <c r="A165" s="274" t="s">
        <v>8</v>
      </c>
      <c r="B165" s="274" t="s">
        <v>729</v>
      </c>
      <c r="C165" s="274" t="s">
        <v>24</v>
      </c>
      <c r="D165" s="274" t="s">
        <v>69</v>
      </c>
      <c r="E165" s="274" t="s">
        <v>70</v>
      </c>
      <c r="F165" s="274" t="s">
        <v>21</v>
      </c>
      <c r="G165" s="275">
        <v>2</v>
      </c>
      <c r="H165" s="275">
        <v>4</v>
      </c>
      <c r="I165" s="275">
        <v>4</v>
      </c>
      <c r="J165" s="275">
        <v>1</v>
      </c>
      <c r="K165" s="275">
        <v>2</v>
      </c>
      <c r="L165" s="275">
        <v>3</v>
      </c>
      <c r="M165" s="275">
        <v>2</v>
      </c>
      <c r="N165" s="275">
        <v>3</v>
      </c>
      <c r="O165" s="275">
        <v>2</v>
      </c>
      <c r="P165" s="275">
        <v>3</v>
      </c>
      <c r="Q165" s="275">
        <v>2</v>
      </c>
      <c r="R165" s="275">
        <v>3</v>
      </c>
      <c r="S165" s="275">
        <v>2</v>
      </c>
      <c r="T165" s="276">
        <v>2</v>
      </c>
      <c r="U165" s="277">
        <f>SUM(Prokrastinasi!$G165:$T165)</f>
        <v>35</v>
      </c>
      <c r="V165" s="277" t="str">
        <f>IF(Form_Responses3[[#This Row],[Total Y]]&lt;23.716,"RENDAH",IF(Form_Responses3[[#This Row],[Total Y]]&lt;34.705,"SEDANG",IF(Form_Responses3[[#This Row],[Total Y]]&gt;34.705,"TINGGI")))</f>
        <v>TINGGI</v>
      </c>
    </row>
    <row r="166" spans="1:22" ht="22.5" customHeight="1" x14ac:dyDescent="0.2">
      <c r="A166" s="274" t="s">
        <v>8</v>
      </c>
      <c r="B166" s="274" t="s">
        <v>730</v>
      </c>
      <c r="C166" s="274" t="s">
        <v>24</v>
      </c>
      <c r="D166" s="274" t="s">
        <v>69</v>
      </c>
      <c r="E166" s="274" t="s">
        <v>73</v>
      </c>
      <c r="F166" s="274" t="s">
        <v>157</v>
      </c>
      <c r="G166" s="275">
        <v>1</v>
      </c>
      <c r="H166" s="275">
        <v>2</v>
      </c>
      <c r="I166" s="275">
        <v>2</v>
      </c>
      <c r="J166" s="275">
        <v>2</v>
      </c>
      <c r="K166" s="275">
        <v>1</v>
      </c>
      <c r="L166" s="275">
        <v>2</v>
      </c>
      <c r="M166" s="275">
        <v>2</v>
      </c>
      <c r="N166" s="275">
        <v>2</v>
      </c>
      <c r="O166" s="275">
        <v>3</v>
      </c>
      <c r="P166" s="275">
        <v>2</v>
      </c>
      <c r="Q166" s="275">
        <v>1</v>
      </c>
      <c r="R166" s="275">
        <v>2</v>
      </c>
      <c r="S166" s="275">
        <v>2</v>
      </c>
      <c r="T166" s="276">
        <v>2</v>
      </c>
      <c r="U166" s="277">
        <f>SUM(Prokrastinasi!$G166:$T166)</f>
        <v>26</v>
      </c>
      <c r="V166" s="277" t="str">
        <f>IF(Form_Responses3[[#This Row],[Total Y]]&lt;23.716,"RENDAH",IF(Form_Responses3[[#This Row],[Total Y]]&lt;34.705,"SEDANG",IF(Form_Responses3[[#This Row],[Total Y]]&gt;34.705,"TINGGI")))</f>
        <v>SEDANG</v>
      </c>
    </row>
    <row r="167" spans="1:22" ht="22.5" customHeight="1" x14ac:dyDescent="0.2">
      <c r="A167" s="274" t="s">
        <v>8</v>
      </c>
      <c r="B167" s="274" t="s">
        <v>731</v>
      </c>
      <c r="C167" s="274" t="s">
        <v>24</v>
      </c>
      <c r="D167" s="274" t="s">
        <v>11</v>
      </c>
      <c r="E167" s="274" t="s">
        <v>165</v>
      </c>
      <c r="F167" s="274" t="s">
        <v>26</v>
      </c>
      <c r="G167" s="275">
        <v>2</v>
      </c>
      <c r="H167" s="275">
        <v>2</v>
      </c>
      <c r="I167" s="275">
        <v>2</v>
      </c>
      <c r="J167" s="275">
        <v>2</v>
      </c>
      <c r="K167" s="275">
        <v>1</v>
      </c>
      <c r="L167" s="275">
        <v>2</v>
      </c>
      <c r="M167" s="275">
        <v>1</v>
      </c>
      <c r="N167" s="275">
        <v>2</v>
      </c>
      <c r="O167" s="275">
        <v>3</v>
      </c>
      <c r="P167" s="275">
        <v>2</v>
      </c>
      <c r="Q167" s="275">
        <v>1</v>
      </c>
      <c r="R167" s="275">
        <v>2</v>
      </c>
      <c r="S167" s="275">
        <v>1</v>
      </c>
      <c r="T167" s="276">
        <v>1</v>
      </c>
      <c r="U167" s="277">
        <f>SUM(Prokrastinasi!$G167:$T167)</f>
        <v>24</v>
      </c>
      <c r="V167" s="277" t="str">
        <f>IF(Form_Responses3[[#This Row],[Total Y]]&lt;23.716,"RENDAH",IF(Form_Responses3[[#This Row],[Total Y]]&lt;34.705,"SEDANG",IF(Form_Responses3[[#This Row],[Total Y]]&gt;34.705,"TINGGI")))</f>
        <v>SEDANG</v>
      </c>
    </row>
    <row r="168" spans="1:22" ht="22.5" customHeight="1" x14ac:dyDescent="0.2">
      <c r="A168" s="274" t="s">
        <v>8</v>
      </c>
      <c r="B168" s="274" t="s">
        <v>732</v>
      </c>
      <c r="C168" s="274" t="s">
        <v>24</v>
      </c>
      <c r="D168" s="274" t="s">
        <v>123</v>
      </c>
      <c r="E168" s="274" t="s">
        <v>61</v>
      </c>
      <c r="F168" s="274" t="s">
        <v>26</v>
      </c>
      <c r="G168" s="275">
        <v>3</v>
      </c>
      <c r="H168" s="275">
        <v>3</v>
      </c>
      <c r="I168" s="275">
        <v>3</v>
      </c>
      <c r="J168" s="275">
        <v>3</v>
      </c>
      <c r="K168" s="275">
        <v>2</v>
      </c>
      <c r="L168" s="275">
        <v>3</v>
      </c>
      <c r="M168" s="275">
        <v>3</v>
      </c>
      <c r="N168" s="275">
        <v>3</v>
      </c>
      <c r="O168" s="275">
        <v>2</v>
      </c>
      <c r="P168" s="275">
        <v>3</v>
      </c>
      <c r="Q168" s="275">
        <v>4</v>
      </c>
      <c r="R168" s="275">
        <v>1</v>
      </c>
      <c r="S168" s="275">
        <v>3</v>
      </c>
      <c r="T168" s="276">
        <v>3</v>
      </c>
      <c r="U168" s="277">
        <f>SUM(Prokrastinasi!$G168:$T168)</f>
        <v>39</v>
      </c>
      <c r="V168" s="277" t="str">
        <f>IF(Form_Responses3[[#This Row],[Total Y]]&lt;23.716,"RENDAH",IF(Form_Responses3[[#This Row],[Total Y]]&lt;34.705,"SEDANG",IF(Form_Responses3[[#This Row],[Total Y]]&gt;34.705,"TINGGI")))</f>
        <v>TINGGI</v>
      </c>
    </row>
    <row r="169" spans="1:22" ht="22.5" customHeight="1" x14ac:dyDescent="0.2">
      <c r="A169" s="274" t="s">
        <v>8</v>
      </c>
      <c r="B169" s="274" t="s">
        <v>733</v>
      </c>
      <c r="C169" s="274" t="s">
        <v>10</v>
      </c>
      <c r="D169" s="274" t="s">
        <v>11</v>
      </c>
      <c r="E169" s="274" t="s">
        <v>12</v>
      </c>
      <c r="F169" s="274" t="s">
        <v>157</v>
      </c>
      <c r="G169" s="275">
        <v>3</v>
      </c>
      <c r="H169" s="275">
        <v>3</v>
      </c>
      <c r="I169" s="275">
        <v>4</v>
      </c>
      <c r="J169" s="275">
        <v>3</v>
      </c>
      <c r="K169" s="275">
        <v>3</v>
      </c>
      <c r="L169" s="275">
        <v>3</v>
      </c>
      <c r="M169" s="275">
        <v>3</v>
      </c>
      <c r="N169" s="275">
        <v>3</v>
      </c>
      <c r="O169" s="275">
        <v>2</v>
      </c>
      <c r="P169" s="275">
        <v>3</v>
      </c>
      <c r="Q169" s="275">
        <v>3</v>
      </c>
      <c r="R169" s="275">
        <v>3</v>
      </c>
      <c r="S169" s="275">
        <v>3</v>
      </c>
      <c r="T169" s="276">
        <v>3</v>
      </c>
      <c r="U169" s="277">
        <f>SUM(Prokrastinasi!$G169:$T169)</f>
        <v>42</v>
      </c>
      <c r="V169" s="277" t="str">
        <f>IF(Form_Responses3[[#This Row],[Total Y]]&lt;23.716,"RENDAH",IF(Form_Responses3[[#This Row],[Total Y]]&lt;34.705,"SEDANG",IF(Form_Responses3[[#This Row],[Total Y]]&gt;34.705,"TINGGI")))</f>
        <v>TINGGI</v>
      </c>
    </row>
    <row r="170" spans="1:22" ht="22.5" customHeight="1" x14ac:dyDescent="0.2">
      <c r="A170" s="274" t="s">
        <v>8</v>
      </c>
      <c r="B170" s="274" t="s">
        <v>734</v>
      </c>
      <c r="C170" s="274" t="s">
        <v>24</v>
      </c>
      <c r="D170" s="274" t="s">
        <v>624</v>
      </c>
      <c r="E170" s="274" t="s">
        <v>165</v>
      </c>
      <c r="F170" s="274" t="s">
        <v>21</v>
      </c>
      <c r="G170" s="275">
        <v>2</v>
      </c>
      <c r="H170" s="275">
        <v>2</v>
      </c>
      <c r="I170" s="275">
        <v>2</v>
      </c>
      <c r="J170" s="275">
        <v>2</v>
      </c>
      <c r="K170" s="275">
        <v>2</v>
      </c>
      <c r="L170" s="275">
        <v>2</v>
      </c>
      <c r="M170" s="275">
        <v>2</v>
      </c>
      <c r="N170" s="275">
        <v>2</v>
      </c>
      <c r="O170" s="275">
        <v>3</v>
      </c>
      <c r="P170" s="275">
        <v>2</v>
      </c>
      <c r="Q170" s="275">
        <v>2</v>
      </c>
      <c r="R170" s="275">
        <v>2</v>
      </c>
      <c r="S170" s="275">
        <v>2</v>
      </c>
      <c r="T170" s="276">
        <v>2</v>
      </c>
      <c r="U170" s="277">
        <f>SUM(Prokrastinasi!$G170:$T170)</f>
        <v>29</v>
      </c>
      <c r="V170" s="277" t="str">
        <f>IF(Form_Responses3[[#This Row],[Total Y]]&lt;23.716,"RENDAH",IF(Form_Responses3[[#This Row],[Total Y]]&lt;34.705,"SEDANG",IF(Form_Responses3[[#This Row],[Total Y]]&gt;34.705,"TINGGI")))</f>
        <v>SEDANG</v>
      </c>
    </row>
    <row r="171" spans="1:22" ht="22.5" customHeight="1" x14ac:dyDescent="0.2">
      <c r="A171" s="274" t="s">
        <v>8</v>
      </c>
      <c r="B171" s="274" t="s">
        <v>735</v>
      </c>
      <c r="C171" s="274" t="s">
        <v>24</v>
      </c>
      <c r="D171" s="274" t="s">
        <v>624</v>
      </c>
      <c r="E171" s="274" t="s">
        <v>70</v>
      </c>
      <c r="F171" s="274" t="s">
        <v>157</v>
      </c>
      <c r="G171" s="275">
        <v>1</v>
      </c>
      <c r="H171" s="275">
        <v>2</v>
      </c>
      <c r="I171" s="275">
        <v>2</v>
      </c>
      <c r="J171" s="275">
        <v>2</v>
      </c>
      <c r="K171" s="275">
        <v>1</v>
      </c>
      <c r="L171" s="275">
        <v>2</v>
      </c>
      <c r="M171" s="275">
        <v>1</v>
      </c>
      <c r="N171" s="275">
        <v>2</v>
      </c>
      <c r="O171" s="275">
        <v>3</v>
      </c>
      <c r="P171" s="275">
        <v>2</v>
      </c>
      <c r="Q171" s="275">
        <v>1</v>
      </c>
      <c r="R171" s="275">
        <v>2</v>
      </c>
      <c r="S171" s="275">
        <v>2</v>
      </c>
      <c r="T171" s="276">
        <v>2</v>
      </c>
      <c r="U171" s="277">
        <f>SUM(Prokrastinasi!$G171:$T171)</f>
        <v>25</v>
      </c>
      <c r="V171" s="277" t="str">
        <f>IF(Form_Responses3[[#This Row],[Total Y]]&lt;23.716,"RENDAH",IF(Form_Responses3[[#This Row],[Total Y]]&lt;34.705,"SEDANG",IF(Form_Responses3[[#This Row],[Total Y]]&gt;34.705,"TINGGI")))</f>
        <v>SEDANG</v>
      </c>
    </row>
    <row r="172" spans="1:22" ht="22.5" customHeight="1" x14ac:dyDescent="0.2">
      <c r="A172" s="274" t="s">
        <v>8</v>
      </c>
      <c r="B172" s="274" t="s">
        <v>736</v>
      </c>
      <c r="C172" s="274" t="s">
        <v>24</v>
      </c>
      <c r="D172" s="274" t="s">
        <v>624</v>
      </c>
      <c r="E172" s="274" t="s">
        <v>17</v>
      </c>
      <c r="F172" s="274" t="s">
        <v>13</v>
      </c>
      <c r="G172" s="275">
        <v>1</v>
      </c>
      <c r="H172" s="275">
        <v>2</v>
      </c>
      <c r="I172" s="275">
        <v>2</v>
      </c>
      <c r="J172" s="275">
        <v>2</v>
      </c>
      <c r="K172" s="275">
        <v>1</v>
      </c>
      <c r="L172" s="275">
        <v>2</v>
      </c>
      <c r="M172" s="275">
        <v>1</v>
      </c>
      <c r="N172" s="275">
        <v>2</v>
      </c>
      <c r="O172" s="275">
        <v>3</v>
      </c>
      <c r="P172" s="275">
        <v>2</v>
      </c>
      <c r="Q172" s="275">
        <v>1</v>
      </c>
      <c r="R172" s="275">
        <v>2</v>
      </c>
      <c r="S172" s="275">
        <v>1</v>
      </c>
      <c r="T172" s="276">
        <v>1</v>
      </c>
      <c r="U172" s="277">
        <f>SUM(Prokrastinasi!$G172:$T172)</f>
        <v>23</v>
      </c>
      <c r="V172" s="277" t="str">
        <f>IF(Form_Responses3[[#This Row],[Total Y]]&lt;23.716,"RENDAH",IF(Form_Responses3[[#This Row],[Total Y]]&lt;34.705,"SEDANG",IF(Form_Responses3[[#This Row],[Total Y]]&gt;34.705,"TINGGI")))</f>
        <v>RENDAH</v>
      </c>
    </row>
    <row r="173" spans="1:22" ht="22.5" customHeight="1" x14ac:dyDescent="0.2">
      <c r="A173" s="274" t="s">
        <v>8</v>
      </c>
      <c r="B173" s="274" t="s">
        <v>737</v>
      </c>
      <c r="C173" s="274" t="s">
        <v>10</v>
      </c>
      <c r="D173" s="274" t="s">
        <v>60</v>
      </c>
      <c r="E173" s="274" t="s">
        <v>61</v>
      </c>
      <c r="F173" s="274" t="s">
        <v>26</v>
      </c>
      <c r="G173" s="275">
        <v>1</v>
      </c>
      <c r="H173" s="275">
        <v>1</v>
      </c>
      <c r="I173" s="275">
        <v>2</v>
      </c>
      <c r="J173" s="275">
        <v>2</v>
      </c>
      <c r="K173" s="275">
        <v>1</v>
      </c>
      <c r="L173" s="275">
        <v>2</v>
      </c>
      <c r="M173" s="275">
        <v>1</v>
      </c>
      <c r="N173" s="275">
        <v>2</v>
      </c>
      <c r="O173" s="275">
        <v>4</v>
      </c>
      <c r="P173" s="275">
        <v>2</v>
      </c>
      <c r="Q173" s="275">
        <v>1</v>
      </c>
      <c r="R173" s="275">
        <v>2</v>
      </c>
      <c r="S173" s="275">
        <v>1</v>
      </c>
      <c r="T173" s="276">
        <v>1</v>
      </c>
      <c r="U173" s="277">
        <f>SUM(Prokrastinasi!$G173:$T173)</f>
        <v>23</v>
      </c>
      <c r="V173" s="277" t="str">
        <f>IF(Form_Responses3[[#This Row],[Total Y]]&lt;23.716,"RENDAH",IF(Form_Responses3[[#This Row],[Total Y]]&lt;34.705,"SEDANG",IF(Form_Responses3[[#This Row],[Total Y]]&gt;34.705,"TINGGI")))</f>
        <v>RENDAH</v>
      </c>
    </row>
    <row r="174" spans="1:22" ht="22.5" customHeight="1" x14ac:dyDescent="0.2">
      <c r="A174" s="274" t="s">
        <v>8</v>
      </c>
      <c r="B174" s="274" t="s">
        <v>738</v>
      </c>
      <c r="C174" s="274" t="s">
        <v>10</v>
      </c>
      <c r="D174" s="274" t="s">
        <v>628</v>
      </c>
      <c r="E174" s="274" t="s">
        <v>64</v>
      </c>
      <c r="F174" s="274" t="s">
        <v>13</v>
      </c>
      <c r="G174" s="275">
        <v>1</v>
      </c>
      <c r="H174" s="275">
        <v>1</v>
      </c>
      <c r="I174" s="275">
        <v>2</v>
      </c>
      <c r="J174" s="275">
        <v>2</v>
      </c>
      <c r="K174" s="275">
        <v>1</v>
      </c>
      <c r="L174" s="275">
        <v>1</v>
      </c>
      <c r="M174" s="275">
        <v>1</v>
      </c>
      <c r="N174" s="275">
        <v>2</v>
      </c>
      <c r="O174" s="275">
        <v>3</v>
      </c>
      <c r="P174" s="275">
        <v>2</v>
      </c>
      <c r="Q174" s="275">
        <v>1</v>
      </c>
      <c r="R174" s="275">
        <v>2</v>
      </c>
      <c r="S174" s="275">
        <v>1</v>
      </c>
      <c r="T174" s="276">
        <v>1</v>
      </c>
      <c r="U174" s="277">
        <f>SUM(Prokrastinasi!$G174:$T174)</f>
        <v>21</v>
      </c>
      <c r="V174" s="277" t="str">
        <f>IF(Form_Responses3[[#This Row],[Total Y]]&lt;23.716,"RENDAH",IF(Form_Responses3[[#This Row],[Total Y]]&lt;34.705,"SEDANG",IF(Form_Responses3[[#This Row],[Total Y]]&gt;34.705,"TINGGI")))</f>
        <v>RENDAH</v>
      </c>
    </row>
    <row r="175" spans="1:22" ht="22.5" customHeight="1" x14ac:dyDescent="0.2">
      <c r="A175" s="274" t="s">
        <v>8</v>
      </c>
      <c r="B175" s="274" t="s">
        <v>739</v>
      </c>
      <c r="C175" s="274" t="s">
        <v>24</v>
      </c>
      <c r="D175" s="274" t="s">
        <v>103</v>
      </c>
      <c r="E175" s="274" t="s">
        <v>17</v>
      </c>
      <c r="F175" s="274" t="s">
        <v>21</v>
      </c>
      <c r="G175" s="275">
        <v>2</v>
      </c>
      <c r="H175" s="275">
        <v>2</v>
      </c>
      <c r="I175" s="275">
        <v>2</v>
      </c>
      <c r="J175" s="275">
        <v>2</v>
      </c>
      <c r="K175" s="275">
        <v>1</v>
      </c>
      <c r="L175" s="275">
        <v>2</v>
      </c>
      <c r="M175" s="275">
        <v>2</v>
      </c>
      <c r="N175" s="275">
        <v>2</v>
      </c>
      <c r="O175" s="275">
        <v>3</v>
      </c>
      <c r="P175" s="275">
        <v>2</v>
      </c>
      <c r="Q175" s="275">
        <v>1</v>
      </c>
      <c r="R175" s="275">
        <v>2</v>
      </c>
      <c r="S175" s="275">
        <v>2</v>
      </c>
      <c r="T175" s="276">
        <v>2</v>
      </c>
      <c r="U175" s="277">
        <f>SUM(Prokrastinasi!$G175:$T175)</f>
        <v>27</v>
      </c>
      <c r="V175" s="277" t="str">
        <f>IF(Form_Responses3[[#This Row],[Total Y]]&lt;23.716,"RENDAH",IF(Form_Responses3[[#This Row],[Total Y]]&lt;34.705,"SEDANG",IF(Form_Responses3[[#This Row],[Total Y]]&gt;34.705,"TINGGI")))</f>
        <v>SEDANG</v>
      </c>
    </row>
    <row r="176" spans="1:22" ht="22.5" customHeight="1" x14ac:dyDescent="0.2">
      <c r="A176" s="274" t="s">
        <v>8</v>
      </c>
      <c r="B176" s="274" t="s">
        <v>740</v>
      </c>
      <c r="C176" s="274" t="s">
        <v>10</v>
      </c>
      <c r="D176" s="274" t="s">
        <v>11</v>
      </c>
      <c r="E176" s="274" t="s">
        <v>12</v>
      </c>
      <c r="F176" s="274" t="s">
        <v>21</v>
      </c>
      <c r="G176" s="275">
        <v>2</v>
      </c>
      <c r="H176" s="275">
        <v>2</v>
      </c>
      <c r="I176" s="275">
        <v>3</v>
      </c>
      <c r="J176" s="275">
        <v>3</v>
      </c>
      <c r="K176" s="275">
        <v>2</v>
      </c>
      <c r="L176" s="275">
        <v>2</v>
      </c>
      <c r="M176" s="275">
        <v>2</v>
      </c>
      <c r="N176" s="275">
        <v>2</v>
      </c>
      <c r="O176" s="275">
        <v>2</v>
      </c>
      <c r="P176" s="275">
        <v>2</v>
      </c>
      <c r="Q176" s="275">
        <v>2</v>
      </c>
      <c r="R176" s="275">
        <v>2</v>
      </c>
      <c r="S176" s="275">
        <v>2</v>
      </c>
      <c r="T176" s="276">
        <v>2</v>
      </c>
      <c r="U176" s="277">
        <f>SUM(Prokrastinasi!$G176:$T176)</f>
        <v>30</v>
      </c>
      <c r="V176" s="277" t="str">
        <f>IF(Form_Responses3[[#This Row],[Total Y]]&lt;23.716,"RENDAH",IF(Form_Responses3[[#This Row],[Total Y]]&lt;34.705,"SEDANG",IF(Form_Responses3[[#This Row],[Total Y]]&gt;34.705,"TINGGI")))</f>
        <v>SEDANG</v>
      </c>
    </row>
    <row r="177" spans="1:22" ht="22.5" customHeight="1" x14ac:dyDescent="0.2">
      <c r="A177" s="274" t="s">
        <v>8</v>
      </c>
      <c r="B177" s="274" t="s">
        <v>741</v>
      </c>
      <c r="C177" s="274" t="s">
        <v>10</v>
      </c>
      <c r="D177" s="274" t="s">
        <v>624</v>
      </c>
      <c r="E177" s="274" t="s">
        <v>70</v>
      </c>
      <c r="F177" s="274" t="s">
        <v>21</v>
      </c>
      <c r="G177" s="275">
        <v>3</v>
      </c>
      <c r="H177" s="275">
        <v>3</v>
      </c>
      <c r="I177" s="275">
        <v>3</v>
      </c>
      <c r="J177" s="275">
        <v>3</v>
      </c>
      <c r="K177" s="275">
        <v>2</v>
      </c>
      <c r="L177" s="275">
        <v>3</v>
      </c>
      <c r="M177" s="275">
        <v>2</v>
      </c>
      <c r="N177" s="275">
        <v>3</v>
      </c>
      <c r="O177" s="275">
        <v>2</v>
      </c>
      <c r="P177" s="275">
        <v>3</v>
      </c>
      <c r="Q177" s="275">
        <v>2</v>
      </c>
      <c r="R177" s="275">
        <v>3</v>
      </c>
      <c r="S177" s="275">
        <v>2</v>
      </c>
      <c r="T177" s="276">
        <v>3</v>
      </c>
      <c r="U177" s="277">
        <f>SUM(Prokrastinasi!$G177:$T177)</f>
        <v>37</v>
      </c>
      <c r="V177" s="277" t="str">
        <f>IF(Form_Responses3[[#This Row],[Total Y]]&lt;23.716,"RENDAH",IF(Form_Responses3[[#This Row],[Total Y]]&lt;34.705,"SEDANG",IF(Form_Responses3[[#This Row],[Total Y]]&gt;34.705,"TINGGI")))</f>
        <v>TINGGI</v>
      </c>
    </row>
    <row r="178" spans="1:22" ht="22.5" customHeight="1" x14ac:dyDescent="0.2">
      <c r="A178" s="274" t="s">
        <v>8</v>
      </c>
      <c r="B178" s="274" t="s">
        <v>742</v>
      </c>
      <c r="C178" s="274" t="s">
        <v>10</v>
      </c>
      <c r="D178" s="274" t="s">
        <v>113</v>
      </c>
      <c r="E178" s="274" t="s">
        <v>73</v>
      </c>
      <c r="F178" s="274" t="s">
        <v>26</v>
      </c>
      <c r="G178" s="275">
        <v>3</v>
      </c>
      <c r="H178" s="275">
        <v>3</v>
      </c>
      <c r="I178" s="275">
        <v>3</v>
      </c>
      <c r="J178" s="275">
        <v>3</v>
      </c>
      <c r="K178" s="275">
        <v>2</v>
      </c>
      <c r="L178" s="275">
        <v>3</v>
      </c>
      <c r="M178" s="275">
        <v>3</v>
      </c>
      <c r="N178" s="275">
        <v>3</v>
      </c>
      <c r="O178" s="275">
        <v>1</v>
      </c>
      <c r="P178" s="275">
        <v>4</v>
      </c>
      <c r="Q178" s="275">
        <v>2</v>
      </c>
      <c r="R178" s="275">
        <v>1</v>
      </c>
      <c r="S178" s="275">
        <v>4</v>
      </c>
      <c r="T178" s="276">
        <v>4</v>
      </c>
      <c r="U178" s="277">
        <f>SUM(Prokrastinasi!$G178:$T178)</f>
        <v>39</v>
      </c>
      <c r="V178" s="277" t="str">
        <f>IF(Form_Responses3[[#This Row],[Total Y]]&lt;23.716,"RENDAH",IF(Form_Responses3[[#This Row],[Total Y]]&lt;34.705,"SEDANG",IF(Form_Responses3[[#This Row],[Total Y]]&gt;34.705,"TINGGI")))</f>
        <v>TINGGI</v>
      </c>
    </row>
    <row r="179" spans="1:22" ht="22.5" customHeight="1" x14ac:dyDescent="0.2">
      <c r="A179" s="274" t="s">
        <v>8</v>
      </c>
      <c r="B179" s="274" t="s">
        <v>743</v>
      </c>
      <c r="C179" s="274" t="s">
        <v>10</v>
      </c>
      <c r="D179" s="274" t="s">
        <v>113</v>
      </c>
      <c r="E179" s="274" t="s">
        <v>47</v>
      </c>
      <c r="F179" s="274" t="s">
        <v>26</v>
      </c>
      <c r="G179" s="275">
        <v>2</v>
      </c>
      <c r="H179" s="275">
        <v>3</v>
      </c>
      <c r="I179" s="275">
        <v>3</v>
      </c>
      <c r="J179" s="275">
        <v>3</v>
      </c>
      <c r="K179" s="275">
        <v>2</v>
      </c>
      <c r="L179" s="275">
        <v>2</v>
      </c>
      <c r="M179" s="275">
        <v>2</v>
      </c>
      <c r="N179" s="275">
        <v>2</v>
      </c>
      <c r="O179" s="275">
        <v>2</v>
      </c>
      <c r="P179" s="275">
        <v>3</v>
      </c>
      <c r="Q179" s="275">
        <v>2</v>
      </c>
      <c r="R179" s="275">
        <v>3</v>
      </c>
      <c r="S179" s="275">
        <v>2</v>
      </c>
      <c r="T179" s="276">
        <v>2</v>
      </c>
      <c r="U179" s="277">
        <f>SUM(Prokrastinasi!$G179:$T179)</f>
        <v>33</v>
      </c>
      <c r="V179" s="277" t="str">
        <f>IF(Form_Responses3[[#This Row],[Total Y]]&lt;23.716,"RENDAH",IF(Form_Responses3[[#This Row],[Total Y]]&lt;34.705,"SEDANG",IF(Form_Responses3[[#This Row],[Total Y]]&gt;34.705,"TINGGI")))</f>
        <v>SEDANG</v>
      </c>
    </row>
    <row r="180" spans="1:22" ht="22.5" customHeight="1" x14ac:dyDescent="0.2">
      <c r="A180" s="274" t="s">
        <v>8</v>
      </c>
      <c r="B180" s="274" t="s">
        <v>744</v>
      </c>
      <c r="C180" s="274" t="s">
        <v>10</v>
      </c>
      <c r="D180" s="274" t="s">
        <v>123</v>
      </c>
      <c r="E180" s="274" t="s">
        <v>61</v>
      </c>
      <c r="F180" s="274" t="s">
        <v>13</v>
      </c>
      <c r="G180" s="275">
        <v>2</v>
      </c>
      <c r="H180" s="275">
        <v>2</v>
      </c>
      <c r="I180" s="275">
        <v>3</v>
      </c>
      <c r="J180" s="275">
        <v>3</v>
      </c>
      <c r="K180" s="275">
        <v>2</v>
      </c>
      <c r="L180" s="275">
        <v>2</v>
      </c>
      <c r="M180" s="275">
        <v>2</v>
      </c>
      <c r="N180" s="275">
        <v>2</v>
      </c>
      <c r="O180" s="275">
        <v>2</v>
      </c>
      <c r="P180" s="275">
        <v>3</v>
      </c>
      <c r="Q180" s="275">
        <v>2</v>
      </c>
      <c r="R180" s="275">
        <v>2</v>
      </c>
      <c r="S180" s="275">
        <v>2</v>
      </c>
      <c r="T180" s="276">
        <v>2</v>
      </c>
      <c r="U180" s="277">
        <f>SUM(Prokrastinasi!$G180:$T180)</f>
        <v>31</v>
      </c>
      <c r="V180" s="277" t="str">
        <f>IF(Form_Responses3[[#This Row],[Total Y]]&lt;23.716,"RENDAH",IF(Form_Responses3[[#This Row],[Total Y]]&lt;34.705,"SEDANG",IF(Form_Responses3[[#This Row],[Total Y]]&gt;34.705,"TINGGI")))</f>
        <v>SEDANG</v>
      </c>
    </row>
    <row r="181" spans="1:22" ht="22.5" customHeight="1" x14ac:dyDescent="0.2">
      <c r="A181" s="274" t="s">
        <v>8</v>
      </c>
      <c r="B181" s="274" t="s">
        <v>745</v>
      </c>
      <c r="C181" s="274" t="s">
        <v>10</v>
      </c>
      <c r="D181" s="274" t="s">
        <v>110</v>
      </c>
      <c r="E181" s="274" t="s">
        <v>90</v>
      </c>
      <c r="F181" s="274" t="s">
        <v>26</v>
      </c>
      <c r="G181" s="275">
        <v>1</v>
      </c>
      <c r="H181" s="275">
        <v>1</v>
      </c>
      <c r="I181" s="275">
        <v>2</v>
      </c>
      <c r="J181" s="275">
        <v>1</v>
      </c>
      <c r="K181" s="275">
        <v>1</v>
      </c>
      <c r="L181" s="275">
        <v>1</v>
      </c>
      <c r="M181" s="275">
        <v>1</v>
      </c>
      <c r="N181" s="275">
        <v>1</v>
      </c>
      <c r="O181" s="275">
        <v>4</v>
      </c>
      <c r="P181" s="275">
        <v>1</v>
      </c>
      <c r="Q181" s="275">
        <v>1</v>
      </c>
      <c r="R181" s="275">
        <v>1</v>
      </c>
      <c r="S181" s="275">
        <v>1</v>
      </c>
      <c r="T181" s="276">
        <v>1</v>
      </c>
      <c r="U181" s="277">
        <f>SUM(Prokrastinasi!$G181:$T181)</f>
        <v>18</v>
      </c>
      <c r="V181" s="277" t="str">
        <f>IF(Form_Responses3[[#This Row],[Total Y]]&lt;23.716,"RENDAH",IF(Form_Responses3[[#This Row],[Total Y]]&lt;34.705,"SEDANG",IF(Form_Responses3[[#This Row],[Total Y]]&gt;34.705,"TINGGI")))</f>
        <v>RENDAH</v>
      </c>
    </row>
    <row r="182" spans="1:22" ht="15.75" customHeight="1" x14ac:dyDescent="0.2">
      <c r="T182" s="279"/>
    </row>
    <row r="183" spans="1:22" ht="15.75" customHeight="1" x14ac:dyDescent="0.2">
      <c r="T183" s="279"/>
    </row>
    <row r="184" spans="1:22" ht="15.75" customHeight="1" x14ac:dyDescent="0.2">
      <c r="T184" s="279"/>
    </row>
    <row r="185" spans="1:22" ht="15.75" customHeight="1" x14ac:dyDescent="0.2">
      <c r="T185" s="279"/>
    </row>
    <row r="186" spans="1:22" ht="15.75" customHeight="1" x14ac:dyDescent="0.2">
      <c r="T186" s="279"/>
    </row>
    <row r="187" spans="1:22" ht="15.75" customHeight="1" x14ac:dyDescent="0.2">
      <c r="T187" s="279"/>
    </row>
    <row r="188" spans="1:22" ht="15.75" customHeight="1" x14ac:dyDescent="0.2">
      <c r="T188" s="279"/>
    </row>
    <row r="189" spans="1:22" ht="15.75" customHeight="1" x14ac:dyDescent="0.2">
      <c r="T189" s="279"/>
    </row>
    <row r="190" spans="1:22" ht="15.75" customHeight="1" x14ac:dyDescent="0.2">
      <c r="T190" s="279"/>
    </row>
    <row r="191" spans="1:22" ht="15.75" customHeight="1" x14ac:dyDescent="0.2">
      <c r="T191" s="279"/>
    </row>
    <row r="192" spans="1:22" ht="15.75" customHeight="1" x14ac:dyDescent="0.2">
      <c r="T192" s="279"/>
    </row>
    <row r="193" spans="20:20" ht="15.75" customHeight="1" x14ac:dyDescent="0.2">
      <c r="T193" s="279"/>
    </row>
    <row r="194" spans="20:20" ht="15.75" customHeight="1" x14ac:dyDescent="0.2">
      <c r="T194" s="279"/>
    </row>
    <row r="195" spans="20:20" ht="15.75" customHeight="1" x14ac:dyDescent="0.2">
      <c r="T195" s="279"/>
    </row>
    <row r="196" spans="20:20" ht="15.75" customHeight="1" x14ac:dyDescent="0.2">
      <c r="T196" s="279"/>
    </row>
    <row r="197" spans="20:20" ht="15.75" customHeight="1" x14ac:dyDescent="0.2">
      <c r="T197" s="279"/>
    </row>
    <row r="198" spans="20:20" ht="15.75" customHeight="1" x14ac:dyDescent="0.2">
      <c r="T198" s="279"/>
    </row>
    <row r="199" spans="20:20" ht="15.75" customHeight="1" x14ac:dyDescent="0.2">
      <c r="T199" s="279"/>
    </row>
    <row r="200" spans="20:20" ht="15.75" customHeight="1" x14ac:dyDescent="0.2">
      <c r="T200" s="279"/>
    </row>
    <row r="201" spans="20:20" ht="15.75" customHeight="1" x14ac:dyDescent="0.2">
      <c r="T201" s="279"/>
    </row>
    <row r="202" spans="20:20" ht="15.75" customHeight="1" x14ac:dyDescent="0.2">
      <c r="T202" s="279"/>
    </row>
    <row r="203" spans="20:20" ht="15.75" customHeight="1" x14ac:dyDescent="0.2">
      <c r="T203" s="279"/>
    </row>
    <row r="204" spans="20:20" ht="15.75" customHeight="1" x14ac:dyDescent="0.2">
      <c r="T204" s="279"/>
    </row>
    <row r="205" spans="20:20" ht="15.75" customHeight="1" x14ac:dyDescent="0.2">
      <c r="T205" s="279"/>
    </row>
    <row r="206" spans="20:20" ht="15.75" customHeight="1" x14ac:dyDescent="0.2">
      <c r="T206" s="279"/>
    </row>
    <row r="207" spans="20:20" ht="15.75" customHeight="1" x14ac:dyDescent="0.2">
      <c r="T207" s="279"/>
    </row>
    <row r="208" spans="20:20" ht="15.75" customHeight="1" x14ac:dyDescent="0.2">
      <c r="T208" s="279"/>
    </row>
    <row r="209" spans="20:20" ht="15.75" customHeight="1" x14ac:dyDescent="0.2">
      <c r="T209" s="279"/>
    </row>
    <row r="210" spans="20:20" ht="15.75" customHeight="1" x14ac:dyDescent="0.2">
      <c r="T210" s="279"/>
    </row>
    <row r="211" spans="20:20" ht="15.75" customHeight="1" x14ac:dyDescent="0.2">
      <c r="T211" s="279"/>
    </row>
    <row r="212" spans="20:20" ht="15.75" customHeight="1" x14ac:dyDescent="0.2">
      <c r="T212" s="279"/>
    </row>
    <row r="213" spans="20:20" ht="15.75" customHeight="1" x14ac:dyDescent="0.2">
      <c r="T213" s="279"/>
    </row>
    <row r="214" spans="20:20" ht="15.75" customHeight="1" x14ac:dyDescent="0.2">
      <c r="T214" s="279"/>
    </row>
    <row r="215" spans="20:20" ht="15.75" customHeight="1" x14ac:dyDescent="0.2">
      <c r="T215" s="279"/>
    </row>
    <row r="216" spans="20:20" ht="15.75" customHeight="1" x14ac:dyDescent="0.2">
      <c r="T216" s="279"/>
    </row>
    <row r="217" spans="20:20" ht="15.75" customHeight="1" x14ac:dyDescent="0.2">
      <c r="T217" s="279"/>
    </row>
    <row r="218" spans="20:20" ht="15.75" customHeight="1" x14ac:dyDescent="0.2">
      <c r="T218" s="279"/>
    </row>
    <row r="219" spans="20:20" ht="15.75" customHeight="1" x14ac:dyDescent="0.2">
      <c r="T219" s="279"/>
    </row>
    <row r="220" spans="20:20" ht="15.75" customHeight="1" x14ac:dyDescent="0.2">
      <c r="T220" s="279"/>
    </row>
    <row r="221" spans="20:20" ht="15.75" customHeight="1" x14ac:dyDescent="0.2">
      <c r="T221" s="279"/>
    </row>
    <row r="222" spans="20:20" ht="15.75" customHeight="1" x14ac:dyDescent="0.2">
      <c r="T222" s="279"/>
    </row>
    <row r="223" spans="20:20" ht="15.75" customHeight="1" x14ac:dyDescent="0.2">
      <c r="T223" s="279"/>
    </row>
    <row r="224" spans="20:20" ht="15.75" customHeight="1" x14ac:dyDescent="0.2">
      <c r="T224" s="279"/>
    </row>
    <row r="225" spans="20:20" ht="15.75" customHeight="1" x14ac:dyDescent="0.2">
      <c r="T225" s="279"/>
    </row>
    <row r="226" spans="20:20" ht="15.75" customHeight="1" x14ac:dyDescent="0.2">
      <c r="T226" s="279"/>
    </row>
    <row r="227" spans="20:20" ht="15.75" customHeight="1" x14ac:dyDescent="0.2">
      <c r="T227" s="279"/>
    </row>
    <row r="228" spans="20:20" ht="15.75" customHeight="1" x14ac:dyDescent="0.2">
      <c r="T228" s="279"/>
    </row>
    <row r="229" spans="20:20" ht="15.75" customHeight="1" x14ac:dyDescent="0.2">
      <c r="T229" s="279"/>
    </row>
    <row r="230" spans="20:20" ht="15.75" customHeight="1" x14ac:dyDescent="0.2">
      <c r="T230" s="279"/>
    </row>
    <row r="231" spans="20:20" ht="15.75" customHeight="1" x14ac:dyDescent="0.2">
      <c r="T231" s="279"/>
    </row>
    <row r="232" spans="20:20" ht="15.75" customHeight="1" x14ac:dyDescent="0.2">
      <c r="T232" s="279"/>
    </row>
    <row r="233" spans="20:20" ht="15.75" customHeight="1" x14ac:dyDescent="0.2">
      <c r="T233" s="279"/>
    </row>
    <row r="234" spans="20:20" ht="15.75" customHeight="1" x14ac:dyDescent="0.2">
      <c r="T234" s="279"/>
    </row>
    <row r="235" spans="20:20" ht="15.75" customHeight="1" x14ac:dyDescent="0.2">
      <c r="T235" s="279"/>
    </row>
    <row r="236" spans="20:20" ht="15.75" customHeight="1" x14ac:dyDescent="0.2">
      <c r="T236" s="279"/>
    </row>
    <row r="237" spans="20:20" ht="15.75" customHeight="1" x14ac:dyDescent="0.2">
      <c r="T237" s="279"/>
    </row>
    <row r="238" spans="20:20" ht="15.75" customHeight="1" x14ac:dyDescent="0.2">
      <c r="T238" s="279"/>
    </row>
    <row r="239" spans="20:20" ht="15.75" customHeight="1" x14ac:dyDescent="0.2">
      <c r="T239" s="279"/>
    </row>
    <row r="240" spans="20:20" ht="15.75" customHeight="1" x14ac:dyDescent="0.2">
      <c r="T240" s="279"/>
    </row>
    <row r="241" spans="20:20" ht="15.75" customHeight="1" x14ac:dyDescent="0.2">
      <c r="T241" s="279"/>
    </row>
    <row r="242" spans="20:20" ht="15.75" customHeight="1" x14ac:dyDescent="0.2">
      <c r="T242" s="279"/>
    </row>
    <row r="243" spans="20:20" ht="15.75" customHeight="1" x14ac:dyDescent="0.2">
      <c r="T243" s="279"/>
    </row>
    <row r="244" spans="20:20" ht="15.75" customHeight="1" x14ac:dyDescent="0.2">
      <c r="T244" s="279"/>
    </row>
    <row r="245" spans="20:20" ht="15.75" customHeight="1" x14ac:dyDescent="0.2">
      <c r="T245" s="279"/>
    </row>
    <row r="246" spans="20:20" ht="15.75" customHeight="1" x14ac:dyDescent="0.2">
      <c r="T246" s="279"/>
    </row>
    <row r="247" spans="20:20" ht="15.75" customHeight="1" x14ac:dyDescent="0.2">
      <c r="T247" s="279"/>
    </row>
    <row r="248" spans="20:20" ht="15.75" customHeight="1" x14ac:dyDescent="0.2">
      <c r="T248" s="279"/>
    </row>
    <row r="249" spans="20:20" ht="15.75" customHeight="1" x14ac:dyDescent="0.2">
      <c r="T249" s="279"/>
    </row>
    <row r="250" spans="20:20" ht="15.75" customHeight="1" x14ac:dyDescent="0.2">
      <c r="T250" s="279"/>
    </row>
    <row r="251" spans="20:20" ht="15.75" customHeight="1" x14ac:dyDescent="0.2">
      <c r="T251" s="279"/>
    </row>
    <row r="252" spans="20:20" ht="15.75" customHeight="1" x14ac:dyDescent="0.2">
      <c r="T252" s="279"/>
    </row>
    <row r="253" spans="20:20" ht="15.75" customHeight="1" x14ac:dyDescent="0.2">
      <c r="T253" s="279"/>
    </row>
    <row r="254" spans="20:20" ht="15.75" customHeight="1" x14ac:dyDescent="0.2">
      <c r="T254" s="279"/>
    </row>
    <row r="255" spans="20:20" ht="15.75" customHeight="1" x14ac:dyDescent="0.2">
      <c r="T255" s="279"/>
    </row>
    <row r="256" spans="20:20" ht="15.75" customHeight="1" x14ac:dyDescent="0.2">
      <c r="T256" s="279"/>
    </row>
    <row r="257" spans="20:20" ht="15.75" customHeight="1" x14ac:dyDescent="0.2">
      <c r="T257" s="279"/>
    </row>
    <row r="258" spans="20:20" ht="15.75" customHeight="1" x14ac:dyDescent="0.2">
      <c r="T258" s="279"/>
    </row>
    <row r="259" spans="20:20" ht="15.75" customHeight="1" x14ac:dyDescent="0.2">
      <c r="T259" s="279"/>
    </row>
    <row r="260" spans="20:20" ht="15.75" customHeight="1" x14ac:dyDescent="0.2">
      <c r="T260" s="279"/>
    </row>
    <row r="261" spans="20:20" ht="15.75" customHeight="1" x14ac:dyDescent="0.2">
      <c r="T261" s="279"/>
    </row>
    <row r="262" spans="20:20" ht="15.75" customHeight="1" x14ac:dyDescent="0.2">
      <c r="T262" s="279"/>
    </row>
    <row r="263" spans="20:20" ht="15.75" customHeight="1" x14ac:dyDescent="0.2">
      <c r="T263" s="279"/>
    </row>
    <row r="264" spans="20:20" ht="15.75" customHeight="1" x14ac:dyDescent="0.2">
      <c r="T264" s="279"/>
    </row>
    <row r="265" spans="20:20" ht="15.75" customHeight="1" x14ac:dyDescent="0.2">
      <c r="T265" s="279"/>
    </row>
    <row r="266" spans="20:20" ht="15.75" customHeight="1" x14ac:dyDescent="0.2">
      <c r="T266" s="279"/>
    </row>
    <row r="267" spans="20:20" ht="15.75" customHeight="1" x14ac:dyDescent="0.2">
      <c r="T267" s="279"/>
    </row>
    <row r="268" spans="20:20" ht="15.75" customHeight="1" x14ac:dyDescent="0.2">
      <c r="T268" s="279"/>
    </row>
    <row r="269" spans="20:20" ht="15.75" customHeight="1" x14ac:dyDescent="0.2">
      <c r="T269" s="279"/>
    </row>
    <row r="270" spans="20:20" ht="15.75" customHeight="1" x14ac:dyDescent="0.2">
      <c r="T270" s="279"/>
    </row>
    <row r="271" spans="20:20" ht="15.75" customHeight="1" x14ac:dyDescent="0.2">
      <c r="T271" s="279"/>
    </row>
    <row r="272" spans="20:20" ht="15.75" customHeight="1" x14ac:dyDescent="0.2">
      <c r="T272" s="279"/>
    </row>
    <row r="273" spans="20:20" ht="15.75" customHeight="1" x14ac:dyDescent="0.2">
      <c r="T273" s="279"/>
    </row>
    <row r="274" spans="20:20" ht="15.75" customHeight="1" x14ac:dyDescent="0.2">
      <c r="T274" s="279"/>
    </row>
    <row r="275" spans="20:20" ht="15.75" customHeight="1" x14ac:dyDescent="0.2">
      <c r="T275" s="279"/>
    </row>
    <row r="276" spans="20:20" ht="15.75" customHeight="1" x14ac:dyDescent="0.2">
      <c r="T276" s="279"/>
    </row>
    <row r="277" spans="20:20" ht="15.75" customHeight="1" x14ac:dyDescent="0.2">
      <c r="T277" s="279"/>
    </row>
    <row r="278" spans="20:20" ht="15.75" customHeight="1" x14ac:dyDescent="0.2">
      <c r="T278" s="279"/>
    </row>
    <row r="279" spans="20:20" ht="15.75" customHeight="1" x14ac:dyDescent="0.2">
      <c r="T279" s="279"/>
    </row>
    <row r="280" spans="20:20" ht="15.75" customHeight="1" x14ac:dyDescent="0.2">
      <c r="T280" s="279"/>
    </row>
    <row r="281" spans="20:20" ht="15.75" customHeight="1" x14ac:dyDescent="0.2">
      <c r="T281" s="279"/>
    </row>
    <row r="282" spans="20:20" ht="15.75" customHeight="1" x14ac:dyDescent="0.2">
      <c r="T282" s="279"/>
    </row>
    <row r="283" spans="20:20" ht="15.75" customHeight="1" x14ac:dyDescent="0.2">
      <c r="T283" s="279"/>
    </row>
    <row r="284" spans="20:20" ht="15.75" customHeight="1" x14ac:dyDescent="0.2">
      <c r="T284" s="279"/>
    </row>
    <row r="285" spans="20:20" ht="15.75" customHeight="1" x14ac:dyDescent="0.2">
      <c r="T285" s="279"/>
    </row>
    <row r="286" spans="20:20" ht="15.75" customHeight="1" x14ac:dyDescent="0.2">
      <c r="T286" s="279"/>
    </row>
    <row r="287" spans="20:20" ht="15.75" customHeight="1" x14ac:dyDescent="0.2">
      <c r="T287" s="279"/>
    </row>
    <row r="288" spans="20:20" ht="15.75" customHeight="1" x14ac:dyDescent="0.2">
      <c r="T288" s="279"/>
    </row>
    <row r="289" spans="20:20" ht="15.75" customHeight="1" x14ac:dyDescent="0.2">
      <c r="T289" s="279"/>
    </row>
    <row r="290" spans="20:20" ht="15.75" customHeight="1" x14ac:dyDescent="0.2">
      <c r="T290" s="279"/>
    </row>
    <row r="291" spans="20:20" ht="15.75" customHeight="1" x14ac:dyDescent="0.2">
      <c r="T291" s="279"/>
    </row>
    <row r="292" spans="20:20" ht="15.75" customHeight="1" x14ac:dyDescent="0.2">
      <c r="T292" s="279"/>
    </row>
    <row r="293" spans="20:20" ht="15.75" customHeight="1" x14ac:dyDescent="0.2">
      <c r="T293" s="279"/>
    </row>
    <row r="294" spans="20:20" ht="15.75" customHeight="1" x14ac:dyDescent="0.2">
      <c r="T294" s="279"/>
    </row>
    <row r="295" spans="20:20" ht="15.75" customHeight="1" x14ac:dyDescent="0.2">
      <c r="T295" s="279"/>
    </row>
    <row r="296" spans="20:20" ht="15.75" customHeight="1" x14ac:dyDescent="0.2">
      <c r="T296" s="279"/>
    </row>
    <row r="297" spans="20:20" ht="15.75" customHeight="1" x14ac:dyDescent="0.2">
      <c r="T297" s="279"/>
    </row>
    <row r="298" spans="20:20" ht="15.75" customHeight="1" x14ac:dyDescent="0.2">
      <c r="T298" s="279"/>
    </row>
    <row r="299" spans="20:20" ht="15.75" customHeight="1" x14ac:dyDescent="0.2">
      <c r="T299" s="279"/>
    </row>
    <row r="300" spans="20:20" ht="15.75" customHeight="1" x14ac:dyDescent="0.2">
      <c r="T300" s="279"/>
    </row>
    <row r="301" spans="20:20" ht="15.75" customHeight="1" x14ac:dyDescent="0.2">
      <c r="T301" s="279"/>
    </row>
    <row r="302" spans="20:20" ht="15.75" customHeight="1" x14ac:dyDescent="0.2">
      <c r="T302" s="279"/>
    </row>
    <row r="303" spans="20:20" ht="15.75" customHeight="1" x14ac:dyDescent="0.2">
      <c r="T303" s="279"/>
    </row>
    <row r="304" spans="20:20" ht="15.75" customHeight="1" x14ac:dyDescent="0.2">
      <c r="T304" s="279"/>
    </row>
    <row r="305" spans="20:20" ht="15.75" customHeight="1" x14ac:dyDescent="0.2">
      <c r="T305" s="279"/>
    </row>
    <row r="306" spans="20:20" ht="15.75" customHeight="1" x14ac:dyDescent="0.2">
      <c r="T306" s="279"/>
    </row>
    <row r="307" spans="20:20" ht="15.75" customHeight="1" x14ac:dyDescent="0.2">
      <c r="T307" s="279"/>
    </row>
    <row r="308" spans="20:20" ht="15.75" customHeight="1" x14ac:dyDescent="0.2">
      <c r="T308" s="279"/>
    </row>
    <row r="309" spans="20:20" ht="15.75" customHeight="1" x14ac:dyDescent="0.2">
      <c r="T309" s="279"/>
    </row>
    <row r="310" spans="20:20" ht="15.75" customHeight="1" x14ac:dyDescent="0.2">
      <c r="T310" s="279"/>
    </row>
    <row r="311" spans="20:20" ht="15.75" customHeight="1" x14ac:dyDescent="0.2">
      <c r="T311" s="279"/>
    </row>
    <row r="312" spans="20:20" ht="15.75" customHeight="1" x14ac:dyDescent="0.2">
      <c r="T312" s="279"/>
    </row>
    <row r="313" spans="20:20" ht="15.75" customHeight="1" x14ac:dyDescent="0.2">
      <c r="T313" s="279"/>
    </row>
    <row r="314" spans="20:20" ht="15.75" customHeight="1" x14ac:dyDescent="0.2">
      <c r="T314" s="279"/>
    </row>
    <row r="315" spans="20:20" ht="15.75" customHeight="1" x14ac:dyDescent="0.2">
      <c r="T315" s="279"/>
    </row>
    <row r="316" spans="20:20" ht="15.75" customHeight="1" x14ac:dyDescent="0.2">
      <c r="T316" s="279"/>
    </row>
    <row r="317" spans="20:20" ht="15.75" customHeight="1" x14ac:dyDescent="0.2">
      <c r="T317" s="279"/>
    </row>
    <row r="318" spans="20:20" ht="15.75" customHeight="1" x14ac:dyDescent="0.2">
      <c r="T318" s="279"/>
    </row>
    <row r="319" spans="20:20" ht="15.75" customHeight="1" x14ac:dyDescent="0.2">
      <c r="T319" s="279"/>
    </row>
    <row r="320" spans="20:20" ht="15.75" customHeight="1" x14ac:dyDescent="0.2">
      <c r="T320" s="279"/>
    </row>
    <row r="321" spans="20:20" ht="15.75" customHeight="1" x14ac:dyDescent="0.2">
      <c r="T321" s="279"/>
    </row>
    <row r="322" spans="20:20" ht="15.75" customHeight="1" x14ac:dyDescent="0.2">
      <c r="T322" s="279"/>
    </row>
    <row r="323" spans="20:20" ht="15.75" customHeight="1" x14ac:dyDescent="0.2">
      <c r="T323" s="279"/>
    </row>
    <row r="324" spans="20:20" ht="15.75" customHeight="1" x14ac:dyDescent="0.2">
      <c r="T324" s="279"/>
    </row>
    <row r="325" spans="20:20" ht="15.75" customHeight="1" x14ac:dyDescent="0.2">
      <c r="T325" s="279"/>
    </row>
    <row r="326" spans="20:20" ht="15.75" customHeight="1" x14ac:dyDescent="0.2">
      <c r="T326" s="279"/>
    </row>
    <row r="327" spans="20:20" ht="15.75" customHeight="1" x14ac:dyDescent="0.2">
      <c r="T327" s="279"/>
    </row>
    <row r="328" spans="20:20" ht="15.75" customHeight="1" x14ac:dyDescent="0.2">
      <c r="T328" s="279"/>
    </row>
    <row r="329" spans="20:20" ht="15.75" customHeight="1" x14ac:dyDescent="0.2">
      <c r="T329" s="279"/>
    </row>
    <row r="330" spans="20:20" ht="15.75" customHeight="1" x14ac:dyDescent="0.2">
      <c r="T330" s="279"/>
    </row>
    <row r="331" spans="20:20" ht="15.75" customHeight="1" x14ac:dyDescent="0.2">
      <c r="T331" s="279"/>
    </row>
    <row r="332" spans="20:20" ht="15.75" customHeight="1" x14ac:dyDescent="0.2">
      <c r="T332" s="279"/>
    </row>
    <row r="333" spans="20:20" ht="15.75" customHeight="1" x14ac:dyDescent="0.2">
      <c r="T333" s="279"/>
    </row>
    <row r="334" spans="20:20" ht="15.75" customHeight="1" x14ac:dyDescent="0.2">
      <c r="T334" s="279"/>
    </row>
    <row r="335" spans="20:20" ht="15.75" customHeight="1" x14ac:dyDescent="0.2">
      <c r="T335" s="279"/>
    </row>
    <row r="336" spans="20:20" ht="15.75" customHeight="1" x14ac:dyDescent="0.2">
      <c r="T336" s="279"/>
    </row>
    <row r="337" spans="20:20" ht="15.75" customHeight="1" x14ac:dyDescent="0.2">
      <c r="T337" s="279"/>
    </row>
    <row r="338" spans="20:20" ht="15.75" customHeight="1" x14ac:dyDescent="0.2">
      <c r="T338" s="279"/>
    </row>
    <row r="339" spans="20:20" ht="15.75" customHeight="1" x14ac:dyDescent="0.2">
      <c r="T339" s="279"/>
    </row>
    <row r="340" spans="20:20" ht="15.75" customHeight="1" x14ac:dyDescent="0.2">
      <c r="T340" s="279"/>
    </row>
    <row r="341" spans="20:20" ht="15.75" customHeight="1" x14ac:dyDescent="0.2">
      <c r="T341" s="279"/>
    </row>
    <row r="342" spans="20:20" ht="15.75" customHeight="1" x14ac:dyDescent="0.2">
      <c r="T342" s="279"/>
    </row>
    <row r="343" spans="20:20" ht="15.75" customHeight="1" x14ac:dyDescent="0.2">
      <c r="T343" s="279"/>
    </row>
    <row r="344" spans="20:20" ht="15.75" customHeight="1" x14ac:dyDescent="0.2">
      <c r="T344" s="279"/>
    </row>
    <row r="345" spans="20:20" ht="15.75" customHeight="1" x14ac:dyDescent="0.2">
      <c r="T345" s="279"/>
    </row>
    <row r="346" spans="20:20" ht="15.75" customHeight="1" x14ac:dyDescent="0.2">
      <c r="T346" s="279"/>
    </row>
    <row r="347" spans="20:20" ht="15.75" customHeight="1" x14ac:dyDescent="0.2">
      <c r="T347" s="279"/>
    </row>
    <row r="348" spans="20:20" ht="15.75" customHeight="1" x14ac:dyDescent="0.2">
      <c r="T348" s="279"/>
    </row>
    <row r="349" spans="20:20" ht="15.75" customHeight="1" x14ac:dyDescent="0.2">
      <c r="T349" s="279"/>
    </row>
    <row r="350" spans="20:20" ht="15.75" customHeight="1" x14ac:dyDescent="0.2">
      <c r="T350" s="279"/>
    </row>
    <row r="351" spans="20:20" ht="15.75" customHeight="1" x14ac:dyDescent="0.2">
      <c r="T351" s="279"/>
    </row>
    <row r="352" spans="20:20" ht="15.75" customHeight="1" x14ac:dyDescent="0.2">
      <c r="T352" s="279"/>
    </row>
    <row r="353" spans="20:20" ht="15.75" customHeight="1" x14ac:dyDescent="0.2">
      <c r="T353" s="279"/>
    </row>
    <row r="354" spans="20:20" ht="15.75" customHeight="1" x14ac:dyDescent="0.2">
      <c r="T354" s="279"/>
    </row>
    <row r="355" spans="20:20" ht="15.75" customHeight="1" x14ac:dyDescent="0.2">
      <c r="T355" s="279"/>
    </row>
    <row r="356" spans="20:20" ht="15.75" customHeight="1" x14ac:dyDescent="0.2">
      <c r="T356" s="279"/>
    </row>
    <row r="357" spans="20:20" ht="15.75" customHeight="1" x14ac:dyDescent="0.2">
      <c r="T357" s="279"/>
    </row>
    <row r="358" spans="20:20" ht="15.75" customHeight="1" x14ac:dyDescent="0.2">
      <c r="T358" s="279"/>
    </row>
    <row r="359" spans="20:20" ht="15.75" customHeight="1" x14ac:dyDescent="0.2">
      <c r="T359" s="279"/>
    </row>
    <row r="360" spans="20:20" ht="15.75" customHeight="1" x14ac:dyDescent="0.2">
      <c r="T360" s="279"/>
    </row>
    <row r="361" spans="20:20" ht="15.75" customHeight="1" x14ac:dyDescent="0.2">
      <c r="T361" s="279"/>
    </row>
    <row r="362" spans="20:20" ht="15.75" customHeight="1" x14ac:dyDescent="0.2">
      <c r="T362" s="279"/>
    </row>
    <row r="363" spans="20:20" ht="15.75" customHeight="1" x14ac:dyDescent="0.2">
      <c r="T363" s="279"/>
    </row>
    <row r="364" spans="20:20" ht="15.75" customHeight="1" x14ac:dyDescent="0.2">
      <c r="T364" s="279"/>
    </row>
    <row r="365" spans="20:20" ht="15.75" customHeight="1" x14ac:dyDescent="0.2">
      <c r="T365" s="279"/>
    </row>
    <row r="366" spans="20:20" ht="15.75" customHeight="1" x14ac:dyDescent="0.2">
      <c r="T366" s="279"/>
    </row>
    <row r="367" spans="20:20" ht="15.75" customHeight="1" x14ac:dyDescent="0.2">
      <c r="T367" s="279"/>
    </row>
    <row r="368" spans="20:20" ht="15.75" customHeight="1" x14ac:dyDescent="0.2">
      <c r="T368" s="279"/>
    </row>
    <row r="369" spans="20:20" ht="15.75" customHeight="1" x14ac:dyDescent="0.2">
      <c r="T369" s="279"/>
    </row>
    <row r="370" spans="20:20" ht="15.75" customHeight="1" x14ac:dyDescent="0.2">
      <c r="T370" s="279"/>
    </row>
    <row r="371" spans="20:20" ht="15.75" customHeight="1" x14ac:dyDescent="0.2">
      <c r="T371" s="279"/>
    </row>
    <row r="372" spans="20:20" ht="15.75" customHeight="1" x14ac:dyDescent="0.2">
      <c r="T372" s="279"/>
    </row>
    <row r="373" spans="20:20" ht="15.75" customHeight="1" x14ac:dyDescent="0.2">
      <c r="T373" s="279"/>
    </row>
    <row r="374" spans="20:20" ht="15.75" customHeight="1" x14ac:dyDescent="0.2">
      <c r="T374" s="279"/>
    </row>
    <row r="375" spans="20:20" ht="15.75" customHeight="1" x14ac:dyDescent="0.2">
      <c r="T375" s="279"/>
    </row>
    <row r="376" spans="20:20" ht="15.75" customHeight="1" x14ac:dyDescent="0.2">
      <c r="T376" s="279"/>
    </row>
    <row r="377" spans="20:20" ht="15.75" customHeight="1" x14ac:dyDescent="0.2">
      <c r="T377" s="279"/>
    </row>
    <row r="378" spans="20:20" ht="15.75" customHeight="1" x14ac:dyDescent="0.2">
      <c r="T378" s="279"/>
    </row>
    <row r="379" spans="20:20" ht="15.75" customHeight="1" x14ac:dyDescent="0.2">
      <c r="T379" s="279"/>
    </row>
    <row r="380" spans="20:20" ht="15.75" customHeight="1" x14ac:dyDescent="0.2">
      <c r="T380" s="279"/>
    </row>
    <row r="381" spans="20:20" ht="15.75" customHeight="1" x14ac:dyDescent="0.2">
      <c r="T381" s="279"/>
    </row>
    <row r="382" spans="20:20" ht="15.75" customHeight="1" x14ac:dyDescent="0.2">
      <c r="T382" s="279"/>
    </row>
    <row r="383" spans="20:20" ht="15.75" customHeight="1" x14ac:dyDescent="0.2">
      <c r="T383" s="279"/>
    </row>
    <row r="384" spans="20:20" ht="15.75" customHeight="1" x14ac:dyDescent="0.2">
      <c r="T384" s="279"/>
    </row>
    <row r="385" spans="20:20" ht="15.75" customHeight="1" x14ac:dyDescent="0.2">
      <c r="T385" s="279"/>
    </row>
    <row r="386" spans="20:20" ht="15.75" customHeight="1" x14ac:dyDescent="0.2">
      <c r="T386" s="279"/>
    </row>
    <row r="387" spans="20:20" ht="15.75" customHeight="1" x14ac:dyDescent="0.2">
      <c r="T387" s="279"/>
    </row>
    <row r="388" spans="20:20" ht="15.75" customHeight="1" x14ac:dyDescent="0.2">
      <c r="T388" s="279"/>
    </row>
    <row r="389" spans="20:20" ht="15.75" customHeight="1" x14ac:dyDescent="0.2">
      <c r="T389" s="279"/>
    </row>
    <row r="390" spans="20:20" ht="15.75" customHeight="1" x14ac:dyDescent="0.2">
      <c r="T390" s="279"/>
    </row>
    <row r="391" spans="20:20" ht="15.75" customHeight="1" x14ac:dyDescent="0.2">
      <c r="T391" s="279"/>
    </row>
    <row r="392" spans="20:20" ht="15.75" customHeight="1" x14ac:dyDescent="0.2">
      <c r="T392" s="279"/>
    </row>
    <row r="393" spans="20:20" ht="15.75" customHeight="1" x14ac:dyDescent="0.2">
      <c r="T393" s="279"/>
    </row>
    <row r="394" spans="20:20" ht="15.75" customHeight="1" x14ac:dyDescent="0.2">
      <c r="T394" s="279"/>
    </row>
    <row r="395" spans="20:20" ht="15.75" customHeight="1" x14ac:dyDescent="0.2">
      <c r="T395" s="279"/>
    </row>
    <row r="396" spans="20:20" ht="15.75" customHeight="1" x14ac:dyDescent="0.2">
      <c r="T396" s="279"/>
    </row>
    <row r="397" spans="20:20" ht="15.75" customHeight="1" x14ac:dyDescent="0.2">
      <c r="T397" s="279"/>
    </row>
    <row r="398" spans="20:20" ht="15.75" customHeight="1" x14ac:dyDescent="0.2">
      <c r="T398" s="279"/>
    </row>
    <row r="399" spans="20:20" ht="15.75" customHeight="1" x14ac:dyDescent="0.2">
      <c r="T399" s="279"/>
    </row>
    <row r="400" spans="20:20" ht="15.75" customHeight="1" x14ac:dyDescent="0.2">
      <c r="T400" s="279"/>
    </row>
    <row r="401" spans="20:20" ht="15.75" customHeight="1" x14ac:dyDescent="0.2">
      <c r="T401" s="279"/>
    </row>
    <row r="402" spans="20:20" ht="15.75" customHeight="1" x14ac:dyDescent="0.2">
      <c r="T402" s="279"/>
    </row>
    <row r="403" spans="20:20" ht="15.75" customHeight="1" x14ac:dyDescent="0.2">
      <c r="T403" s="279"/>
    </row>
    <row r="404" spans="20:20" ht="15.75" customHeight="1" x14ac:dyDescent="0.2">
      <c r="T404" s="279"/>
    </row>
    <row r="405" spans="20:20" ht="15.75" customHeight="1" x14ac:dyDescent="0.2">
      <c r="T405" s="279"/>
    </row>
    <row r="406" spans="20:20" ht="15.75" customHeight="1" x14ac:dyDescent="0.2">
      <c r="T406" s="279"/>
    </row>
    <row r="407" spans="20:20" ht="15.75" customHeight="1" x14ac:dyDescent="0.2">
      <c r="T407" s="279"/>
    </row>
    <row r="408" spans="20:20" ht="15.75" customHeight="1" x14ac:dyDescent="0.2">
      <c r="T408" s="279"/>
    </row>
    <row r="409" spans="20:20" ht="15.75" customHeight="1" x14ac:dyDescent="0.2">
      <c r="T409" s="279"/>
    </row>
    <row r="410" spans="20:20" ht="15.75" customHeight="1" x14ac:dyDescent="0.2">
      <c r="T410" s="279"/>
    </row>
    <row r="411" spans="20:20" ht="15.75" customHeight="1" x14ac:dyDescent="0.2">
      <c r="T411" s="279"/>
    </row>
    <row r="412" spans="20:20" ht="15.75" customHeight="1" x14ac:dyDescent="0.2">
      <c r="T412" s="279"/>
    </row>
    <row r="413" spans="20:20" ht="15.75" customHeight="1" x14ac:dyDescent="0.2">
      <c r="T413" s="279"/>
    </row>
    <row r="414" spans="20:20" ht="15.75" customHeight="1" x14ac:dyDescent="0.2">
      <c r="T414" s="279"/>
    </row>
    <row r="415" spans="20:20" ht="15.75" customHeight="1" x14ac:dyDescent="0.2">
      <c r="T415" s="279"/>
    </row>
    <row r="416" spans="20:20" ht="15.75" customHeight="1" x14ac:dyDescent="0.2">
      <c r="T416" s="279"/>
    </row>
    <row r="417" spans="20:20" ht="15.75" customHeight="1" x14ac:dyDescent="0.2">
      <c r="T417" s="279"/>
    </row>
    <row r="418" spans="20:20" ht="15.75" customHeight="1" x14ac:dyDescent="0.2">
      <c r="T418" s="279"/>
    </row>
    <row r="419" spans="20:20" ht="15.75" customHeight="1" x14ac:dyDescent="0.2">
      <c r="T419" s="279"/>
    </row>
    <row r="420" spans="20:20" ht="15.75" customHeight="1" x14ac:dyDescent="0.2">
      <c r="T420" s="279"/>
    </row>
    <row r="421" spans="20:20" ht="15.75" customHeight="1" x14ac:dyDescent="0.2">
      <c r="T421" s="279"/>
    </row>
    <row r="422" spans="20:20" ht="15.75" customHeight="1" x14ac:dyDescent="0.2">
      <c r="T422" s="279"/>
    </row>
    <row r="423" spans="20:20" ht="15.75" customHeight="1" x14ac:dyDescent="0.2">
      <c r="T423" s="279"/>
    </row>
    <row r="424" spans="20:20" ht="15.75" customHeight="1" x14ac:dyDescent="0.2">
      <c r="T424" s="279"/>
    </row>
    <row r="425" spans="20:20" ht="15.75" customHeight="1" x14ac:dyDescent="0.2">
      <c r="T425" s="279"/>
    </row>
    <row r="426" spans="20:20" ht="15.75" customHeight="1" x14ac:dyDescent="0.2">
      <c r="T426" s="279"/>
    </row>
    <row r="427" spans="20:20" ht="15.75" customHeight="1" x14ac:dyDescent="0.2">
      <c r="T427" s="279"/>
    </row>
    <row r="428" spans="20:20" ht="15.75" customHeight="1" x14ac:dyDescent="0.2">
      <c r="T428" s="279"/>
    </row>
    <row r="429" spans="20:20" ht="15.75" customHeight="1" x14ac:dyDescent="0.2">
      <c r="T429" s="279"/>
    </row>
    <row r="430" spans="20:20" ht="15.75" customHeight="1" x14ac:dyDescent="0.2">
      <c r="T430" s="279"/>
    </row>
    <row r="431" spans="20:20" ht="15.75" customHeight="1" x14ac:dyDescent="0.2">
      <c r="T431" s="279"/>
    </row>
    <row r="432" spans="20:20" ht="15.75" customHeight="1" x14ac:dyDescent="0.2">
      <c r="T432" s="279"/>
    </row>
    <row r="433" spans="20:20" ht="15.75" customHeight="1" x14ac:dyDescent="0.2">
      <c r="T433" s="279"/>
    </row>
    <row r="434" spans="20:20" ht="15.75" customHeight="1" x14ac:dyDescent="0.2">
      <c r="T434" s="279"/>
    </row>
    <row r="435" spans="20:20" ht="15.75" customHeight="1" x14ac:dyDescent="0.2">
      <c r="T435" s="279"/>
    </row>
    <row r="436" spans="20:20" ht="15.75" customHeight="1" x14ac:dyDescent="0.2">
      <c r="T436" s="279"/>
    </row>
    <row r="437" spans="20:20" ht="15.75" customHeight="1" x14ac:dyDescent="0.2">
      <c r="T437" s="279"/>
    </row>
    <row r="438" spans="20:20" ht="15.75" customHeight="1" x14ac:dyDescent="0.2">
      <c r="T438" s="279"/>
    </row>
    <row r="439" spans="20:20" ht="15.75" customHeight="1" x14ac:dyDescent="0.2">
      <c r="T439" s="279"/>
    </row>
    <row r="440" spans="20:20" ht="15.75" customHeight="1" x14ac:dyDescent="0.2">
      <c r="T440" s="279"/>
    </row>
    <row r="441" spans="20:20" ht="15.75" customHeight="1" x14ac:dyDescent="0.2">
      <c r="T441" s="279"/>
    </row>
    <row r="442" spans="20:20" ht="15.75" customHeight="1" x14ac:dyDescent="0.2">
      <c r="T442" s="279"/>
    </row>
    <row r="443" spans="20:20" ht="15.75" customHeight="1" x14ac:dyDescent="0.2">
      <c r="T443" s="279"/>
    </row>
    <row r="444" spans="20:20" ht="15.75" customHeight="1" x14ac:dyDescent="0.2">
      <c r="T444" s="279"/>
    </row>
    <row r="445" spans="20:20" ht="15.75" customHeight="1" x14ac:dyDescent="0.2">
      <c r="T445" s="279"/>
    </row>
    <row r="446" spans="20:20" ht="15.75" customHeight="1" x14ac:dyDescent="0.2">
      <c r="T446" s="279"/>
    </row>
    <row r="447" spans="20:20" ht="15.75" customHeight="1" x14ac:dyDescent="0.2">
      <c r="T447" s="279"/>
    </row>
    <row r="448" spans="20:20" ht="15.75" customHeight="1" x14ac:dyDescent="0.2">
      <c r="T448" s="279"/>
    </row>
    <row r="449" spans="20:20" ht="15.75" customHeight="1" x14ac:dyDescent="0.2">
      <c r="T449" s="279"/>
    </row>
    <row r="450" spans="20:20" ht="15.75" customHeight="1" x14ac:dyDescent="0.2">
      <c r="T450" s="279"/>
    </row>
    <row r="451" spans="20:20" ht="15.75" customHeight="1" x14ac:dyDescent="0.2">
      <c r="T451" s="279"/>
    </row>
    <row r="452" spans="20:20" ht="15.75" customHeight="1" x14ac:dyDescent="0.2">
      <c r="T452" s="279"/>
    </row>
    <row r="453" spans="20:20" ht="15.75" customHeight="1" x14ac:dyDescent="0.2">
      <c r="T453" s="279"/>
    </row>
    <row r="454" spans="20:20" ht="15.75" customHeight="1" x14ac:dyDescent="0.2">
      <c r="T454" s="279"/>
    </row>
    <row r="455" spans="20:20" ht="15.75" customHeight="1" x14ac:dyDescent="0.2">
      <c r="T455" s="279"/>
    </row>
    <row r="456" spans="20:20" ht="15.75" customHeight="1" x14ac:dyDescent="0.2">
      <c r="T456" s="279"/>
    </row>
    <row r="457" spans="20:20" ht="15.75" customHeight="1" x14ac:dyDescent="0.2">
      <c r="T457" s="279"/>
    </row>
    <row r="458" spans="20:20" ht="15.75" customHeight="1" x14ac:dyDescent="0.2">
      <c r="T458" s="279"/>
    </row>
    <row r="459" spans="20:20" ht="15.75" customHeight="1" x14ac:dyDescent="0.2">
      <c r="T459" s="279"/>
    </row>
    <row r="460" spans="20:20" ht="15.75" customHeight="1" x14ac:dyDescent="0.2">
      <c r="T460" s="279"/>
    </row>
    <row r="461" spans="20:20" ht="15.75" customHeight="1" x14ac:dyDescent="0.2">
      <c r="T461" s="279"/>
    </row>
    <row r="462" spans="20:20" ht="15.75" customHeight="1" x14ac:dyDescent="0.2">
      <c r="T462" s="279"/>
    </row>
    <row r="463" spans="20:20" ht="15.75" customHeight="1" x14ac:dyDescent="0.2">
      <c r="T463" s="279"/>
    </row>
    <row r="464" spans="20:20" ht="15.75" customHeight="1" x14ac:dyDescent="0.2">
      <c r="T464" s="279"/>
    </row>
    <row r="465" spans="20:20" ht="15.75" customHeight="1" x14ac:dyDescent="0.2">
      <c r="T465" s="279"/>
    </row>
    <row r="466" spans="20:20" ht="15.75" customHeight="1" x14ac:dyDescent="0.2">
      <c r="T466" s="279"/>
    </row>
    <row r="467" spans="20:20" ht="15.75" customHeight="1" x14ac:dyDescent="0.2">
      <c r="T467" s="279"/>
    </row>
    <row r="468" spans="20:20" ht="15.75" customHeight="1" x14ac:dyDescent="0.2">
      <c r="T468" s="279"/>
    </row>
    <row r="469" spans="20:20" ht="15.75" customHeight="1" x14ac:dyDescent="0.2">
      <c r="T469" s="279"/>
    </row>
    <row r="470" spans="20:20" ht="15.75" customHeight="1" x14ac:dyDescent="0.2">
      <c r="T470" s="279"/>
    </row>
    <row r="471" spans="20:20" ht="15.75" customHeight="1" x14ac:dyDescent="0.2">
      <c r="T471" s="279"/>
    </row>
    <row r="472" spans="20:20" ht="15.75" customHeight="1" x14ac:dyDescent="0.2">
      <c r="T472" s="279"/>
    </row>
    <row r="473" spans="20:20" ht="15.75" customHeight="1" x14ac:dyDescent="0.2">
      <c r="T473" s="279"/>
    </row>
    <row r="474" spans="20:20" ht="15.75" customHeight="1" x14ac:dyDescent="0.2">
      <c r="T474" s="279"/>
    </row>
    <row r="475" spans="20:20" ht="15.75" customHeight="1" x14ac:dyDescent="0.2">
      <c r="T475" s="279"/>
    </row>
    <row r="476" spans="20:20" ht="15.75" customHeight="1" x14ac:dyDescent="0.2">
      <c r="T476" s="279"/>
    </row>
    <row r="477" spans="20:20" ht="15.75" customHeight="1" x14ac:dyDescent="0.2">
      <c r="T477" s="279"/>
    </row>
    <row r="478" spans="20:20" ht="15.75" customHeight="1" x14ac:dyDescent="0.2">
      <c r="T478" s="279"/>
    </row>
    <row r="479" spans="20:20" ht="15.75" customHeight="1" x14ac:dyDescent="0.2">
      <c r="T479" s="279"/>
    </row>
    <row r="480" spans="20:20" ht="15.75" customHeight="1" x14ac:dyDescent="0.2">
      <c r="T480" s="279"/>
    </row>
    <row r="481" spans="20:20" ht="15.75" customHeight="1" x14ac:dyDescent="0.2">
      <c r="T481" s="279"/>
    </row>
    <row r="482" spans="20:20" ht="15.75" customHeight="1" x14ac:dyDescent="0.2">
      <c r="T482" s="279"/>
    </row>
    <row r="483" spans="20:20" ht="15.75" customHeight="1" x14ac:dyDescent="0.2">
      <c r="T483" s="279"/>
    </row>
    <row r="484" spans="20:20" ht="15.75" customHeight="1" x14ac:dyDescent="0.2">
      <c r="T484" s="279"/>
    </row>
    <row r="485" spans="20:20" ht="15.75" customHeight="1" x14ac:dyDescent="0.2">
      <c r="T485" s="279"/>
    </row>
    <row r="486" spans="20:20" ht="15.75" customHeight="1" x14ac:dyDescent="0.2">
      <c r="T486" s="279"/>
    </row>
    <row r="487" spans="20:20" ht="15.75" customHeight="1" x14ac:dyDescent="0.2">
      <c r="T487" s="279"/>
    </row>
    <row r="488" spans="20:20" ht="15.75" customHeight="1" x14ac:dyDescent="0.2">
      <c r="T488" s="279"/>
    </row>
    <row r="489" spans="20:20" ht="15.75" customHeight="1" x14ac:dyDescent="0.2">
      <c r="T489" s="279"/>
    </row>
    <row r="490" spans="20:20" ht="15.75" customHeight="1" x14ac:dyDescent="0.2">
      <c r="T490" s="279"/>
    </row>
    <row r="491" spans="20:20" ht="15.75" customHeight="1" x14ac:dyDescent="0.2">
      <c r="T491" s="279"/>
    </row>
    <row r="492" spans="20:20" ht="15.75" customHeight="1" x14ac:dyDescent="0.2">
      <c r="T492" s="279"/>
    </row>
    <row r="493" spans="20:20" ht="15.75" customHeight="1" x14ac:dyDescent="0.2">
      <c r="T493" s="279"/>
    </row>
    <row r="494" spans="20:20" ht="15.75" customHeight="1" x14ac:dyDescent="0.2">
      <c r="T494" s="279"/>
    </row>
    <row r="495" spans="20:20" ht="15.75" customHeight="1" x14ac:dyDescent="0.2">
      <c r="T495" s="279"/>
    </row>
    <row r="496" spans="20:20" ht="15.75" customHeight="1" x14ac:dyDescent="0.2">
      <c r="T496" s="279"/>
    </row>
    <row r="497" spans="20:20" ht="15.75" customHeight="1" x14ac:dyDescent="0.2">
      <c r="T497" s="279"/>
    </row>
    <row r="498" spans="20:20" ht="15.75" customHeight="1" x14ac:dyDescent="0.2">
      <c r="T498" s="279"/>
    </row>
    <row r="499" spans="20:20" ht="15.75" customHeight="1" x14ac:dyDescent="0.2">
      <c r="T499" s="279"/>
    </row>
    <row r="500" spans="20:20" ht="15.75" customHeight="1" x14ac:dyDescent="0.2">
      <c r="T500" s="279"/>
    </row>
    <row r="501" spans="20:20" ht="15.75" customHeight="1" x14ac:dyDescent="0.2">
      <c r="T501" s="279"/>
    </row>
    <row r="502" spans="20:20" ht="15.75" customHeight="1" x14ac:dyDescent="0.2">
      <c r="T502" s="279"/>
    </row>
    <row r="503" spans="20:20" ht="15.75" customHeight="1" x14ac:dyDescent="0.2">
      <c r="T503" s="279"/>
    </row>
    <row r="504" spans="20:20" ht="15.75" customHeight="1" x14ac:dyDescent="0.2">
      <c r="T504" s="279"/>
    </row>
    <row r="505" spans="20:20" ht="15.75" customHeight="1" x14ac:dyDescent="0.2">
      <c r="T505" s="279"/>
    </row>
    <row r="506" spans="20:20" ht="15.75" customHeight="1" x14ac:dyDescent="0.2">
      <c r="T506" s="279"/>
    </row>
    <row r="507" spans="20:20" ht="15.75" customHeight="1" x14ac:dyDescent="0.2">
      <c r="T507" s="279"/>
    </row>
    <row r="508" spans="20:20" ht="15.75" customHeight="1" x14ac:dyDescent="0.2">
      <c r="T508" s="279"/>
    </row>
    <row r="509" spans="20:20" ht="15.75" customHeight="1" x14ac:dyDescent="0.2">
      <c r="T509" s="279"/>
    </row>
    <row r="510" spans="20:20" ht="15.75" customHeight="1" x14ac:dyDescent="0.2">
      <c r="T510" s="279"/>
    </row>
    <row r="511" spans="20:20" ht="15.75" customHeight="1" x14ac:dyDescent="0.2">
      <c r="T511" s="279"/>
    </row>
    <row r="512" spans="20:20" ht="15.75" customHeight="1" x14ac:dyDescent="0.2">
      <c r="T512" s="279"/>
    </row>
    <row r="513" spans="20:20" ht="15.75" customHeight="1" x14ac:dyDescent="0.2">
      <c r="T513" s="279"/>
    </row>
    <row r="514" spans="20:20" ht="15.75" customHeight="1" x14ac:dyDescent="0.2">
      <c r="T514" s="279"/>
    </row>
    <row r="515" spans="20:20" ht="15.75" customHeight="1" x14ac:dyDescent="0.2">
      <c r="T515" s="279"/>
    </row>
    <row r="516" spans="20:20" ht="15.75" customHeight="1" x14ac:dyDescent="0.2">
      <c r="T516" s="279"/>
    </row>
    <row r="517" spans="20:20" ht="15.75" customHeight="1" x14ac:dyDescent="0.2">
      <c r="T517" s="279"/>
    </row>
    <row r="518" spans="20:20" ht="15.75" customHeight="1" x14ac:dyDescent="0.2">
      <c r="T518" s="279"/>
    </row>
    <row r="519" spans="20:20" ht="15.75" customHeight="1" x14ac:dyDescent="0.2">
      <c r="T519" s="279"/>
    </row>
    <row r="520" spans="20:20" ht="15.75" customHeight="1" x14ac:dyDescent="0.2">
      <c r="T520" s="279"/>
    </row>
    <row r="521" spans="20:20" ht="15.75" customHeight="1" x14ac:dyDescent="0.2">
      <c r="T521" s="279"/>
    </row>
    <row r="522" spans="20:20" ht="15.75" customHeight="1" x14ac:dyDescent="0.2">
      <c r="T522" s="279"/>
    </row>
    <row r="523" spans="20:20" ht="15.75" customHeight="1" x14ac:dyDescent="0.2">
      <c r="T523" s="279"/>
    </row>
    <row r="524" spans="20:20" ht="15.75" customHeight="1" x14ac:dyDescent="0.2">
      <c r="T524" s="279"/>
    </row>
    <row r="525" spans="20:20" ht="15.75" customHeight="1" x14ac:dyDescent="0.2">
      <c r="T525" s="279"/>
    </row>
    <row r="526" spans="20:20" ht="15.75" customHeight="1" x14ac:dyDescent="0.2">
      <c r="T526" s="279"/>
    </row>
    <row r="527" spans="20:20" ht="15.75" customHeight="1" x14ac:dyDescent="0.2">
      <c r="T527" s="279"/>
    </row>
    <row r="528" spans="20:20" ht="15.75" customHeight="1" x14ac:dyDescent="0.2">
      <c r="T528" s="279"/>
    </row>
    <row r="529" spans="20:20" ht="15.75" customHeight="1" x14ac:dyDescent="0.2">
      <c r="T529" s="279"/>
    </row>
    <row r="530" spans="20:20" ht="15.75" customHeight="1" x14ac:dyDescent="0.2">
      <c r="T530" s="279"/>
    </row>
    <row r="531" spans="20:20" ht="15.75" customHeight="1" x14ac:dyDescent="0.2">
      <c r="T531" s="279"/>
    </row>
    <row r="532" spans="20:20" ht="15.75" customHeight="1" x14ac:dyDescent="0.2">
      <c r="T532" s="279"/>
    </row>
    <row r="533" spans="20:20" ht="15.75" customHeight="1" x14ac:dyDescent="0.2">
      <c r="T533" s="279"/>
    </row>
    <row r="534" spans="20:20" ht="15.75" customHeight="1" x14ac:dyDescent="0.2">
      <c r="T534" s="279"/>
    </row>
    <row r="535" spans="20:20" ht="15.75" customHeight="1" x14ac:dyDescent="0.2">
      <c r="T535" s="279"/>
    </row>
    <row r="536" spans="20:20" ht="15.75" customHeight="1" x14ac:dyDescent="0.2">
      <c r="T536" s="279"/>
    </row>
    <row r="537" spans="20:20" ht="15.75" customHeight="1" x14ac:dyDescent="0.2">
      <c r="T537" s="279"/>
    </row>
    <row r="538" spans="20:20" ht="15.75" customHeight="1" x14ac:dyDescent="0.2">
      <c r="T538" s="279"/>
    </row>
    <row r="539" spans="20:20" ht="15.75" customHeight="1" x14ac:dyDescent="0.2">
      <c r="T539" s="279"/>
    </row>
    <row r="540" spans="20:20" ht="15.75" customHeight="1" x14ac:dyDescent="0.2">
      <c r="T540" s="279"/>
    </row>
    <row r="541" spans="20:20" ht="15.75" customHeight="1" x14ac:dyDescent="0.2">
      <c r="T541" s="279"/>
    </row>
    <row r="542" spans="20:20" ht="15.75" customHeight="1" x14ac:dyDescent="0.2">
      <c r="T542" s="279"/>
    </row>
    <row r="543" spans="20:20" ht="15.75" customHeight="1" x14ac:dyDescent="0.2">
      <c r="T543" s="279"/>
    </row>
    <row r="544" spans="20:20" ht="15.75" customHeight="1" x14ac:dyDescent="0.2">
      <c r="T544" s="279"/>
    </row>
    <row r="545" spans="20:20" ht="15.75" customHeight="1" x14ac:dyDescent="0.2">
      <c r="T545" s="279"/>
    </row>
    <row r="546" spans="20:20" ht="15.75" customHeight="1" x14ac:dyDescent="0.2">
      <c r="T546" s="279"/>
    </row>
    <row r="547" spans="20:20" ht="15.75" customHeight="1" x14ac:dyDescent="0.2">
      <c r="T547" s="279"/>
    </row>
    <row r="548" spans="20:20" ht="15.75" customHeight="1" x14ac:dyDescent="0.2">
      <c r="T548" s="279"/>
    </row>
    <row r="549" spans="20:20" ht="15.75" customHeight="1" x14ac:dyDescent="0.2">
      <c r="T549" s="279"/>
    </row>
    <row r="550" spans="20:20" ht="15.75" customHeight="1" x14ac:dyDescent="0.2">
      <c r="T550" s="279"/>
    </row>
    <row r="551" spans="20:20" ht="15.75" customHeight="1" x14ac:dyDescent="0.2">
      <c r="T551" s="279"/>
    </row>
    <row r="552" spans="20:20" ht="15.75" customHeight="1" x14ac:dyDescent="0.2">
      <c r="T552" s="279"/>
    </row>
    <row r="553" spans="20:20" ht="15.75" customHeight="1" x14ac:dyDescent="0.2">
      <c r="T553" s="279"/>
    </row>
    <row r="554" spans="20:20" ht="15.75" customHeight="1" x14ac:dyDescent="0.2">
      <c r="T554" s="279"/>
    </row>
    <row r="555" spans="20:20" ht="15.75" customHeight="1" x14ac:dyDescent="0.2">
      <c r="T555" s="279"/>
    </row>
    <row r="556" spans="20:20" ht="15.75" customHeight="1" x14ac:dyDescent="0.2">
      <c r="T556" s="279"/>
    </row>
    <row r="557" spans="20:20" ht="15.75" customHeight="1" x14ac:dyDescent="0.2">
      <c r="T557" s="279"/>
    </row>
    <row r="558" spans="20:20" ht="15.75" customHeight="1" x14ac:dyDescent="0.2">
      <c r="T558" s="279"/>
    </row>
    <row r="559" spans="20:20" ht="15.75" customHeight="1" x14ac:dyDescent="0.2">
      <c r="T559" s="279"/>
    </row>
    <row r="560" spans="20:20" ht="15.75" customHeight="1" x14ac:dyDescent="0.2">
      <c r="T560" s="279"/>
    </row>
    <row r="561" spans="20:20" ht="15.75" customHeight="1" x14ac:dyDescent="0.2">
      <c r="T561" s="279"/>
    </row>
    <row r="562" spans="20:20" ht="15.75" customHeight="1" x14ac:dyDescent="0.2">
      <c r="T562" s="279"/>
    </row>
    <row r="563" spans="20:20" ht="15.75" customHeight="1" x14ac:dyDescent="0.2">
      <c r="T563" s="279"/>
    </row>
    <row r="564" spans="20:20" ht="15.75" customHeight="1" x14ac:dyDescent="0.2">
      <c r="T564" s="279"/>
    </row>
    <row r="565" spans="20:20" ht="15.75" customHeight="1" x14ac:dyDescent="0.2">
      <c r="T565" s="279"/>
    </row>
    <row r="566" spans="20:20" ht="15.75" customHeight="1" x14ac:dyDescent="0.2">
      <c r="T566" s="279"/>
    </row>
    <row r="567" spans="20:20" ht="15.75" customHeight="1" x14ac:dyDescent="0.2">
      <c r="T567" s="279"/>
    </row>
    <row r="568" spans="20:20" ht="15.75" customHeight="1" x14ac:dyDescent="0.2">
      <c r="T568" s="279"/>
    </row>
    <row r="569" spans="20:20" ht="15.75" customHeight="1" x14ac:dyDescent="0.2">
      <c r="T569" s="279"/>
    </row>
    <row r="570" spans="20:20" ht="15.75" customHeight="1" x14ac:dyDescent="0.2">
      <c r="T570" s="279"/>
    </row>
    <row r="571" spans="20:20" ht="15.75" customHeight="1" x14ac:dyDescent="0.2">
      <c r="T571" s="279"/>
    </row>
    <row r="572" spans="20:20" ht="15.75" customHeight="1" x14ac:dyDescent="0.2">
      <c r="T572" s="279"/>
    </row>
    <row r="573" spans="20:20" ht="15.75" customHeight="1" x14ac:dyDescent="0.2">
      <c r="T573" s="279"/>
    </row>
    <row r="574" spans="20:20" ht="15.75" customHeight="1" x14ac:dyDescent="0.2">
      <c r="T574" s="279"/>
    </row>
    <row r="575" spans="20:20" ht="15.75" customHeight="1" x14ac:dyDescent="0.2">
      <c r="T575" s="279"/>
    </row>
    <row r="576" spans="20:20" ht="15.75" customHeight="1" x14ac:dyDescent="0.2">
      <c r="T576" s="279"/>
    </row>
    <row r="577" spans="20:20" ht="15.75" customHeight="1" x14ac:dyDescent="0.2">
      <c r="T577" s="279"/>
    </row>
    <row r="578" spans="20:20" ht="15.75" customHeight="1" x14ac:dyDescent="0.2">
      <c r="T578" s="279"/>
    </row>
    <row r="579" spans="20:20" ht="15.75" customHeight="1" x14ac:dyDescent="0.2">
      <c r="T579" s="279"/>
    </row>
    <row r="580" spans="20:20" ht="15.75" customHeight="1" x14ac:dyDescent="0.2">
      <c r="T580" s="279"/>
    </row>
    <row r="581" spans="20:20" ht="15.75" customHeight="1" x14ac:dyDescent="0.2">
      <c r="T581" s="279"/>
    </row>
    <row r="582" spans="20:20" ht="15.75" customHeight="1" x14ac:dyDescent="0.2">
      <c r="T582" s="279"/>
    </row>
    <row r="583" spans="20:20" ht="15.75" customHeight="1" x14ac:dyDescent="0.2">
      <c r="T583" s="279"/>
    </row>
    <row r="584" spans="20:20" ht="15.75" customHeight="1" x14ac:dyDescent="0.2">
      <c r="T584" s="279"/>
    </row>
    <row r="585" spans="20:20" ht="15.75" customHeight="1" x14ac:dyDescent="0.2">
      <c r="T585" s="279"/>
    </row>
    <row r="586" spans="20:20" ht="15.75" customHeight="1" x14ac:dyDescent="0.2">
      <c r="T586" s="279"/>
    </row>
    <row r="587" spans="20:20" ht="15.75" customHeight="1" x14ac:dyDescent="0.2">
      <c r="T587" s="279"/>
    </row>
    <row r="588" spans="20:20" ht="15.75" customHeight="1" x14ac:dyDescent="0.2">
      <c r="T588" s="279"/>
    </row>
    <row r="589" spans="20:20" ht="15.75" customHeight="1" x14ac:dyDescent="0.2">
      <c r="T589" s="279"/>
    </row>
    <row r="590" spans="20:20" ht="15.75" customHeight="1" x14ac:dyDescent="0.2">
      <c r="T590" s="279"/>
    </row>
    <row r="591" spans="20:20" ht="15.75" customHeight="1" x14ac:dyDescent="0.2">
      <c r="T591" s="279"/>
    </row>
    <row r="592" spans="20:20" ht="15.75" customHeight="1" x14ac:dyDescent="0.2">
      <c r="T592" s="279"/>
    </row>
    <row r="593" spans="20:20" ht="15.75" customHeight="1" x14ac:dyDescent="0.2">
      <c r="T593" s="279"/>
    </row>
    <row r="594" spans="20:20" ht="15.75" customHeight="1" x14ac:dyDescent="0.2">
      <c r="T594" s="279"/>
    </row>
    <row r="595" spans="20:20" ht="15.75" customHeight="1" x14ac:dyDescent="0.2">
      <c r="T595" s="279"/>
    </row>
    <row r="596" spans="20:20" ht="15.75" customHeight="1" x14ac:dyDescent="0.2">
      <c r="T596" s="279"/>
    </row>
    <row r="597" spans="20:20" ht="15.75" customHeight="1" x14ac:dyDescent="0.2">
      <c r="T597" s="279"/>
    </row>
    <row r="598" spans="20:20" ht="15.75" customHeight="1" x14ac:dyDescent="0.2">
      <c r="T598" s="279"/>
    </row>
    <row r="599" spans="20:20" ht="15.75" customHeight="1" x14ac:dyDescent="0.2">
      <c r="T599" s="279"/>
    </row>
    <row r="600" spans="20:20" ht="15.75" customHeight="1" x14ac:dyDescent="0.2">
      <c r="T600" s="279"/>
    </row>
    <row r="601" spans="20:20" ht="15.75" customHeight="1" x14ac:dyDescent="0.2">
      <c r="T601" s="279"/>
    </row>
    <row r="602" spans="20:20" ht="15.75" customHeight="1" x14ac:dyDescent="0.2">
      <c r="T602" s="279"/>
    </row>
    <row r="603" spans="20:20" ht="15.75" customHeight="1" x14ac:dyDescent="0.2">
      <c r="T603" s="279"/>
    </row>
    <row r="604" spans="20:20" ht="15.75" customHeight="1" x14ac:dyDescent="0.2">
      <c r="T604" s="279"/>
    </row>
    <row r="605" spans="20:20" ht="15.75" customHeight="1" x14ac:dyDescent="0.2">
      <c r="T605" s="279"/>
    </row>
    <row r="606" spans="20:20" ht="15.75" customHeight="1" x14ac:dyDescent="0.2">
      <c r="T606" s="279"/>
    </row>
    <row r="607" spans="20:20" ht="15.75" customHeight="1" x14ac:dyDescent="0.2">
      <c r="T607" s="279"/>
    </row>
    <row r="608" spans="20:20" ht="15.75" customHeight="1" x14ac:dyDescent="0.2">
      <c r="T608" s="279"/>
    </row>
    <row r="609" spans="20:20" ht="15.75" customHeight="1" x14ac:dyDescent="0.2">
      <c r="T609" s="279"/>
    </row>
    <row r="610" spans="20:20" ht="15.75" customHeight="1" x14ac:dyDescent="0.2">
      <c r="T610" s="279"/>
    </row>
    <row r="611" spans="20:20" ht="15.75" customHeight="1" x14ac:dyDescent="0.2">
      <c r="T611" s="279"/>
    </row>
    <row r="612" spans="20:20" ht="15.75" customHeight="1" x14ac:dyDescent="0.2">
      <c r="T612" s="279"/>
    </row>
    <row r="613" spans="20:20" ht="15.75" customHeight="1" x14ac:dyDescent="0.2">
      <c r="T613" s="279"/>
    </row>
    <row r="614" spans="20:20" ht="15.75" customHeight="1" x14ac:dyDescent="0.2">
      <c r="T614" s="279"/>
    </row>
    <row r="615" spans="20:20" ht="15.75" customHeight="1" x14ac:dyDescent="0.2">
      <c r="T615" s="279"/>
    </row>
    <row r="616" spans="20:20" ht="15.75" customHeight="1" x14ac:dyDescent="0.2">
      <c r="T616" s="279"/>
    </row>
    <row r="617" spans="20:20" ht="15.75" customHeight="1" x14ac:dyDescent="0.2">
      <c r="T617" s="279"/>
    </row>
    <row r="618" spans="20:20" ht="15.75" customHeight="1" x14ac:dyDescent="0.2">
      <c r="T618" s="279"/>
    </row>
    <row r="619" spans="20:20" ht="15.75" customHeight="1" x14ac:dyDescent="0.2">
      <c r="T619" s="279"/>
    </row>
    <row r="620" spans="20:20" ht="15.75" customHeight="1" x14ac:dyDescent="0.2">
      <c r="T620" s="279"/>
    </row>
    <row r="621" spans="20:20" ht="15.75" customHeight="1" x14ac:dyDescent="0.2">
      <c r="T621" s="279"/>
    </row>
    <row r="622" spans="20:20" ht="15.75" customHeight="1" x14ac:dyDescent="0.2">
      <c r="T622" s="279"/>
    </row>
    <row r="623" spans="20:20" ht="15.75" customHeight="1" x14ac:dyDescent="0.2">
      <c r="T623" s="279"/>
    </row>
    <row r="624" spans="20:20" ht="15.75" customHeight="1" x14ac:dyDescent="0.2">
      <c r="T624" s="279"/>
    </row>
    <row r="625" spans="20:20" ht="15.75" customHeight="1" x14ac:dyDescent="0.2">
      <c r="T625" s="279"/>
    </row>
    <row r="626" spans="20:20" ht="15.75" customHeight="1" x14ac:dyDescent="0.2">
      <c r="T626" s="279"/>
    </row>
    <row r="627" spans="20:20" ht="15.75" customHeight="1" x14ac:dyDescent="0.2">
      <c r="T627" s="279"/>
    </row>
    <row r="628" spans="20:20" ht="15.75" customHeight="1" x14ac:dyDescent="0.2">
      <c r="T628" s="279"/>
    </row>
    <row r="629" spans="20:20" ht="15.75" customHeight="1" x14ac:dyDescent="0.2">
      <c r="T629" s="279"/>
    </row>
    <row r="630" spans="20:20" ht="15.75" customHeight="1" x14ac:dyDescent="0.2">
      <c r="T630" s="279"/>
    </row>
    <row r="631" spans="20:20" ht="15.75" customHeight="1" x14ac:dyDescent="0.2">
      <c r="T631" s="279"/>
    </row>
    <row r="632" spans="20:20" ht="15.75" customHeight="1" x14ac:dyDescent="0.2">
      <c r="T632" s="279"/>
    </row>
    <row r="633" spans="20:20" ht="15.75" customHeight="1" x14ac:dyDescent="0.2">
      <c r="T633" s="279"/>
    </row>
    <row r="634" spans="20:20" ht="15.75" customHeight="1" x14ac:dyDescent="0.2">
      <c r="T634" s="279"/>
    </row>
    <row r="635" spans="20:20" ht="15.75" customHeight="1" x14ac:dyDescent="0.2">
      <c r="T635" s="279"/>
    </row>
    <row r="636" spans="20:20" ht="15.75" customHeight="1" x14ac:dyDescent="0.2">
      <c r="T636" s="279"/>
    </row>
    <row r="637" spans="20:20" ht="15.75" customHeight="1" x14ac:dyDescent="0.2">
      <c r="T637" s="279"/>
    </row>
    <row r="638" spans="20:20" ht="15.75" customHeight="1" x14ac:dyDescent="0.2">
      <c r="T638" s="279"/>
    </row>
    <row r="639" spans="20:20" ht="15.75" customHeight="1" x14ac:dyDescent="0.2">
      <c r="T639" s="279"/>
    </row>
    <row r="640" spans="20:20" ht="15.75" customHeight="1" x14ac:dyDescent="0.2">
      <c r="T640" s="279"/>
    </row>
    <row r="641" spans="20:20" ht="15.75" customHeight="1" x14ac:dyDescent="0.2">
      <c r="T641" s="279"/>
    </row>
    <row r="642" spans="20:20" ht="15.75" customHeight="1" x14ac:dyDescent="0.2">
      <c r="T642" s="279"/>
    </row>
    <row r="643" spans="20:20" ht="15.75" customHeight="1" x14ac:dyDescent="0.2">
      <c r="T643" s="279"/>
    </row>
    <row r="644" spans="20:20" ht="15.75" customHeight="1" x14ac:dyDescent="0.2">
      <c r="T644" s="279"/>
    </row>
    <row r="645" spans="20:20" ht="15.75" customHeight="1" x14ac:dyDescent="0.2">
      <c r="T645" s="279"/>
    </row>
    <row r="646" spans="20:20" ht="15.75" customHeight="1" x14ac:dyDescent="0.2">
      <c r="T646" s="279"/>
    </row>
    <row r="647" spans="20:20" ht="15.75" customHeight="1" x14ac:dyDescent="0.2">
      <c r="T647" s="279"/>
    </row>
    <row r="648" spans="20:20" ht="15.75" customHeight="1" x14ac:dyDescent="0.2">
      <c r="T648" s="279"/>
    </row>
    <row r="649" spans="20:20" ht="15.75" customHeight="1" x14ac:dyDescent="0.2">
      <c r="T649" s="279"/>
    </row>
    <row r="650" spans="20:20" ht="15.75" customHeight="1" x14ac:dyDescent="0.2">
      <c r="T650" s="279"/>
    </row>
    <row r="651" spans="20:20" ht="15.75" customHeight="1" x14ac:dyDescent="0.2">
      <c r="T651" s="279"/>
    </row>
    <row r="652" spans="20:20" ht="15.75" customHeight="1" x14ac:dyDescent="0.2">
      <c r="T652" s="279"/>
    </row>
    <row r="653" spans="20:20" ht="15.75" customHeight="1" x14ac:dyDescent="0.2">
      <c r="T653" s="279"/>
    </row>
    <row r="654" spans="20:20" ht="15.75" customHeight="1" x14ac:dyDescent="0.2">
      <c r="T654" s="279"/>
    </row>
    <row r="655" spans="20:20" ht="15.75" customHeight="1" x14ac:dyDescent="0.2">
      <c r="T655" s="279"/>
    </row>
    <row r="656" spans="20:20" ht="15.75" customHeight="1" x14ac:dyDescent="0.2">
      <c r="T656" s="279"/>
    </row>
    <row r="657" spans="20:20" ht="15.75" customHeight="1" x14ac:dyDescent="0.2">
      <c r="T657" s="279"/>
    </row>
    <row r="658" spans="20:20" ht="15.75" customHeight="1" x14ac:dyDescent="0.2">
      <c r="T658" s="279"/>
    </row>
    <row r="659" spans="20:20" ht="15.75" customHeight="1" x14ac:dyDescent="0.2">
      <c r="T659" s="279"/>
    </row>
    <row r="660" spans="20:20" ht="15.75" customHeight="1" x14ac:dyDescent="0.2">
      <c r="T660" s="279"/>
    </row>
    <row r="661" spans="20:20" ht="15.75" customHeight="1" x14ac:dyDescent="0.2">
      <c r="T661" s="279"/>
    </row>
    <row r="662" spans="20:20" ht="15.75" customHeight="1" x14ac:dyDescent="0.2">
      <c r="T662" s="279"/>
    </row>
    <row r="663" spans="20:20" ht="15.75" customHeight="1" x14ac:dyDescent="0.2">
      <c r="T663" s="279"/>
    </row>
    <row r="664" spans="20:20" ht="15.75" customHeight="1" x14ac:dyDescent="0.2">
      <c r="T664" s="279"/>
    </row>
    <row r="665" spans="20:20" ht="15.75" customHeight="1" x14ac:dyDescent="0.2">
      <c r="T665" s="279"/>
    </row>
    <row r="666" spans="20:20" ht="15.75" customHeight="1" x14ac:dyDescent="0.2">
      <c r="T666" s="279"/>
    </row>
    <row r="667" spans="20:20" ht="15.75" customHeight="1" x14ac:dyDescent="0.2">
      <c r="T667" s="279"/>
    </row>
    <row r="668" spans="20:20" ht="15.75" customHeight="1" x14ac:dyDescent="0.2">
      <c r="T668" s="279"/>
    </row>
    <row r="669" spans="20:20" ht="15.75" customHeight="1" x14ac:dyDescent="0.2">
      <c r="T669" s="279"/>
    </row>
    <row r="670" spans="20:20" ht="15.75" customHeight="1" x14ac:dyDescent="0.2">
      <c r="T670" s="279"/>
    </row>
    <row r="671" spans="20:20" ht="15.75" customHeight="1" x14ac:dyDescent="0.2">
      <c r="T671" s="279"/>
    </row>
    <row r="672" spans="20:20" ht="15.75" customHeight="1" x14ac:dyDescent="0.2">
      <c r="T672" s="279"/>
    </row>
    <row r="673" spans="20:20" ht="15.75" customHeight="1" x14ac:dyDescent="0.2">
      <c r="T673" s="279"/>
    </row>
    <row r="674" spans="20:20" ht="15.75" customHeight="1" x14ac:dyDescent="0.2">
      <c r="T674" s="279"/>
    </row>
    <row r="675" spans="20:20" ht="15.75" customHeight="1" x14ac:dyDescent="0.2">
      <c r="T675" s="279"/>
    </row>
    <row r="676" spans="20:20" ht="15.75" customHeight="1" x14ac:dyDescent="0.2">
      <c r="T676" s="279"/>
    </row>
    <row r="677" spans="20:20" ht="15.75" customHeight="1" x14ac:dyDescent="0.2">
      <c r="T677" s="279"/>
    </row>
    <row r="678" spans="20:20" ht="15.75" customHeight="1" x14ac:dyDescent="0.2">
      <c r="T678" s="279"/>
    </row>
    <row r="679" spans="20:20" ht="15.75" customHeight="1" x14ac:dyDescent="0.2">
      <c r="T679" s="279"/>
    </row>
    <row r="680" spans="20:20" ht="15.75" customHeight="1" x14ac:dyDescent="0.2">
      <c r="T680" s="279"/>
    </row>
    <row r="681" spans="20:20" ht="15.75" customHeight="1" x14ac:dyDescent="0.2">
      <c r="T681" s="279"/>
    </row>
    <row r="682" spans="20:20" ht="15.75" customHeight="1" x14ac:dyDescent="0.2">
      <c r="T682" s="279"/>
    </row>
    <row r="683" spans="20:20" ht="15.75" customHeight="1" x14ac:dyDescent="0.2">
      <c r="T683" s="279"/>
    </row>
    <row r="684" spans="20:20" ht="15.75" customHeight="1" x14ac:dyDescent="0.2">
      <c r="T684" s="279"/>
    </row>
    <row r="685" spans="20:20" ht="15.75" customHeight="1" x14ac:dyDescent="0.2">
      <c r="T685" s="279"/>
    </row>
    <row r="686" spans="20:20" ht="15.75" customHeight="1" x14ac:dyDescent="0.2">
      <c r="T686" s="279"/>
    </row>
    <row r="687" spans="20:20" ht="15.75" customHeight="1" x14ac:dyDescent="0.2">
      <c r="T687" s="279"/>
    </row>
    <row r="688" spans="20:20" ht="15.75" customHeight="1" x14ac:dyDescent="0.2">
      <c r="T688" s="279"/>
    </row>
    <row r="689" spans="20:20" ht="15.75" customHeight="1" x14ac:dyDescent="0.2">
      <c r="T689" s="279"/>
    </row>
    <row r="690" spans="20:20" ht="15.75" customHeight="1" x14ac:dyDescent="0.2">
      <c r="T690" s="279"/>
    </row>
    <row r="691" spans="20:20" ht="15.75" customHeight="1" x14ac:dyDescent="0.2">
      <c r="T691" s="279"/>
    </row>
    <row r="692" spans="20:20" ht="15.75" customHeight="1" x14ac:dyDescent="0.2">
      <c r="T692" s="279"/>
    </row>
    <row r="693" spans="20:20" ht="15.75" customHeight="1" x14ac:dyDescent="0.2">
      <c r="T693" s="279"/>
    </row>
    <row r="694" spans="20:20" ht="15.75" customHeight="1" x14ac:dyDescent="0.2">
      <c r="T694" s="279"/>
    </row>
    <row r="695" spans="20:20" ht="15.75" customHeight="1" x14ac:dyDescent="0.2">
      <c r="T695" s="279"/>
    </row>
    <row r="696" spans="20:20" ht="15.75" customHeight="1" x14ac:dyDescent="0.2">
      <c r="T696" s="279"/>
    </row>
    <row r="697" spans="20:20" ht="15.75" customHeight="1" x14ac:dyDescent="0.2">
      <c r="T697" s="279"/>
    </row>
    <row r="698" spans="20:20" ht="15.75" customHeight="1" x14ac:dyDescent="0.2">
      <c r="T698" s="279"/>
    </row>
    <row r="699" spans="20:20" ht="15.75" customHeight="1" x14ac:dyDescent="0.2">
      <c r="T699" s="279"/>
    </row>
    <row r="700" spans="20:20" ht="15.75" customHeight="1" x14ac:dyDescent="0.2">
      <c r="T700" s="279"/>
    </row>
    <row r="701" spans="20:20" ht="15.75" customHeight="1" x14ac:dyDescent="0.2">
      <c r="T701" s="279"/>
    </row>
    <row r="702" spans="20:20" ht="15.75" customHeight="1" x14ac:dyDescent="0.2">
      <c r="T702" s="279"/>
    </row>
    <row r="703" spans="20:20" ht="15.75" customHeight="1" x14ac:dyDescent="0.2">
      <c r="T703" s="279"/>
    </row>
    <row r="704" spans="20:20" ht="15.75" customHeight="1" x14ac:dyDescent="0.2">
      <c r="T704" s="279"/>
    </row>
    <row r="705" spans="20:20" ht="15.75" customHeight="1" x14ac:dyDescent="0.2">
      <c r="T705" s="279"/>
    </row>
    <row r="706" spans="20:20" ht="15.75" customHeight="1" x14ac:dyDescent="0.2">
      <c r="T706" s="279"/>
    </row>
    <row r="707" spans="20:20" ht="15.75" customHeight="1" x14ac:dyDescent="0.2">
      <c r="T707" s="279"/>
    </row>
    <row r="708" spans="20:20" ht="15.75" customHeight="1" x14ac:dyDescent="0.2">
      <c r="T708" s="279"/>
    </row>
    <row r="709" spans="20:20" ht="15.75" customHeight="1" x14ac:dyDescent="0.2">
      <c r="T709" s="279"/>
    </row>
    <row r="710" spans="20:20" ht="15.75" customHeight="1" x14ac:dyDescent="0.2">
      <c r="T710" s="279"/>
    </row>
    <row r="711" spans="20:20" ht="15.75" customHeight="1" x14ac:dyDescent="0.2">
      <c r="T711" s="279"/>
    </row>
    <row r="712" spans="20:20" ht="15.75" customHeight="1" x14ac:dyDescent="0.2">
      <c r="T712" s="279"/>
    </row>
    <row r="713" spans="20:20" ht="15.75" customHeight="1" x14ac:dyDescent="0.2">
      <c r="T713" s="279"/>
    </row>
    <row r="714" spans="20:20" ht="15.75" customHeight="1" x14ac:dyDescent="0.2">
      <c r="T714" s="279"/>
    </row>
    <row r="715" spans="20:20" ht="15.75" customHeight="1" x14ac:dyDescent="0.2">
      <c r="T715" s="279"/>
    </row>
    <row r="716" spans="20:20" ht="15.75" customHeight="1" x14ac:dyDescent="0.2">
      <c r="T716" s="279"/>
    </row>
    <row r="717" spans="20:20" ht="15.75" customHeight="1" x14ac:dyDescent="0.2">
      <c r="T717" s="279"/>
    </row>
    <row r="718" spans="20:20" ht="15.75" customHeight="1" x14ac:dyDescent="0.2">
      <c r="T718" s="279"/>
    </row>
    <row r="719" spans="20:20" ht="15.75" customHeight="1" x14ac:dyDescent="0.2">
      <c r="T719" s="279"/>
    </row>
    <row r="720" spans="20:20" ht="15.75" customHeight="1" x14ac:dyDescent="0.2">
      <c r="T720" s="279"/>
    </row>
    <row r="721" spans="20:20" ht="15.75" customHeight="1" x14ac:dyDescent="0.2">
      <c r="T721" s="279"/>
    </row>
    <row r="722" spans="20:20" ht="15.75" customHeight="1" x14ac:dyDescent="0.2">
      <c r="T722" s="279"/>
    </row>
    <row r="723" spans="20:20" ht="15.75" customHeight="1" x14ac:dyDescent="0.2">
      <c r="T723" s="279"/>
    </row>
    <row r="724" spans="20:20" ht="15.75" customHeight="1" x14ac:dyDescent="0.2">
      <c r="T724" s="279"/>
    </row>
    <row r="725" spans="20:20" ht="15.75" customHeight="1" x14ac:dyDescent="0.2">
      <c r="T725" s="279"/>
    </row>
    <row r="726" spans="20:20" ht="15.75" customHeight="1" x14ac:dyDescent="0.2">
      <c r="T726" s="279"/>
    </row>
    <row r="727" spans="20:20" ht="15.75" customHeight="1" x14ac:dyDescent="0.2">
      <c r="T727" s="279"/>
    </row>
    <row r="728" spans="20:20" ht="15.75" customHeight="1" x14ac:dyDescent="0.2">
      <c r="T728" s="279"/>
    </row>
    <row r="729" spans="20:20" ht="15.75" customHeight="1" x14ac:dyDescent="0.2">
      <c r="T729" s="279"/>
    </row>
    <row r="730" spans="20:20" ht="15.75" customHeight="1" x14ac:dyDescent="0.2">
      <c r="T730" s="279"/>
    </row>
    <row r="731" spans="20:20" ht="15.75" customHeight="1" x14ac:dyDescent="0.2">
      <c r="T731" s="279"/>
    </row>
    <row r="732" spans="20:20" ht="15.75" customHeight="1" x14ac:dyDescent="0.2">
      <c r="T732" s="279"/>
    </row>
    <row r="733" spans="20:20" ht="15.75" customHeight="1" x14ac:dyDescent="0.2">
      <c r="T733" s="279"/>
    </row>
    <row r="734" spans="20:20" ht="15.75" customHeight="1" x14ac:dyDescent="0.2">
      <c r="T734" s="279"/>
    </row>
    <row r="735" spans="20:20" ht="15.75" customHeight="1" x14ac:dyDescent="0.2">
      <c r="T735" s="279"/>
    </row>
    <row r="736" spans="20:20" ht="15.75" customHeight="1" x14ac:dyDescent="0.2">
      <c r="T736" s="279"/>
    </row>
    <row r="737" spans="20:20" ht="15.75" customHeight="1" x14ac:dyDescent="0.2">
      <c r="T737" s="279"/>
    </row>
    <row r="738" spans="20:20" ht="15.75" customHeight="1" x14ac:dyDescent="0.2">
      <c r="T738" s="279"/>
    </row>
    <row r="739" spans="20:20" ht="15.75" customHeight="1" x14ac:dyDescent="0.2">
      <c r="T739" s="279"/>
    </row>
    <row r="740" spans="20:20" ht="15.75" customHeight="1" x14ac:dyDescent="0.2">
      <c r="T740" s="279"/>
    </row>
    <row r="741" spans="20:20" ht="15.75" customHeight="1" x14ac:dyDescent="0.2">
      <c r="T741" s="279"/>
    </row>
    <row r="742" spans="20:20" ht="15.75" customHeight="1" x14ac:dyDescent="0.2">
      <c r="T742" s="279"/>
    </row>
    <row r="743" spans="20:20" ht="15.75" customHeight="1" x14ac:dyDescent="0.2">
      <c r="T743" s="279"/>
    </row>
    <row r="744" spans="20:20" ht="15.75" customHeight="1" x14ac:dyDescent="0.2">
      <c r="T744" s="279"/>
    </row>
    <row r="745" spans="20:20" ht="15.75" customHeight="1" x14ac:dyDescent="0.2">
      <c r="T745" s="279"/>
    </row>
    <row r="746" spans="20:20" ht="15.75" customHeight="1" x14ac:dyDescent="0.2">
      <c r="T746" s="279"/>
    </row>
    <row r="747" spans="20:20" ht="15.75" customHeight="1" x14ac:dyDescent="0.2">
      <c r="T747" s="279"/>
    </row>
    <row r="748" spans="20:20" ht="15.75" customHeight="1" x14ac:dyDescent="0.2">
      <c r="T748" s="279"/>
    </row>
    <row r="749" spans="20:20" ht="15.75" customHeight="1" x14ac:dyDescent="0.2">
      <c r="T749" s="279"/>
    </row>
    <row r="750" spans="20:20" ht="15.75" customHeight="1" x14ac:dyDescent="0.2">
      <c r="T750" s="279"/>
    </row>
    <row r="751" spans="20:20" ht="15.75" customHeight="1" x14ac:dyDescent="0.2">
      <c r="T751" s="279"/>
    </row>
    <row r="752" spans="20:20" ht="15.75" customHeight="1" x14ac:dyDescent="0.2">
      <c r="T752" s="279"/>
    </row>
    <row r="753" spans="20:20" ht="15.75" customHeight="1" x14ac:dyDescent="0.2">
      <c r="T753" s="279"/>
    </row>
    <row r="754" spans="20:20" ht="15.75" customHeight="1" x14ac:dyDescent="0.2">
      <c r="T754" s="279"/>
    </row>
    <row r="755" spans="20:20" ht="15.75" customHeight="1" x14ac:dyDescent="0.2">
      <c r="T755" s="279"/>
    </row>
    <row r="756" spans="20:20" ht="15.75" customHeight="1" x14ac:dyDescent="0.2">
      <c r="T756" s="279"/>
    </row>
    <row r="757" spans="20:20" ht="15.75" customHeight="1" x14ac:dyDescent="0.2">
      <c r="T757" s="279"/>
    </row>
    <row r="758" spans="20:20" ht="15.75" customHeight="1" x14ac:dyDescent="0.2">
      <c r="T758" s="279"/>
    </row>
    <row r="759" spans="20:20" ht="15.75" customHeight="1" x14ac:dyDescent="0.2">
      <c r="T759" s="279"/>
    </row>
    <row r="760" spans="20:20" ht="15.75" customHeight="1" x14ac:dyDescent="0.2">
      <c r="T760" s="279"/>
    </row>
    <row r="761" spans="20:20" ht="15.75" customHeight="1" x14ac:dyDescent="0.2">
      <c r="T761" s="279"/>
    </row>
    <row r="762" spans="20:20" ht="15.75" customHeight="1" x14ac:dyDescent="0.2">
      <c r="T762" s="279"/>
    </row>
    <row r="763" spans="20:20" ht="15.75" customHeight="1" x14ac:dyDescent="0.2">
      <c r="T763" s="279"/>
    </row>
    <row r="764" spans="20:20" ht="15.75" customHeight="1" x14ac:dyDescent="0.2">
      <c r="T764" s="279"/>
    </row>
    <row r="765" spans="20:20" ht="15.75" customHeight="1" x14ac:dyDescent="0.2">
      <c r="T765" s="279"/>
    </row>
    <row r="766" spans="20:20" ht="15.75" customHeight="1" x14ac:dyDescent="0.2">
      <c r="T766" s="279"/>
    </row>
    <row r="767" spans="20:20" ht="15.75" customHeight="1" x14ac:dyDescent="0.2">
      <c r="T767" s="279"/>
    </row>
    <row r="768" spans="20:20" ht="15.75" customHeight="1" x14ac:dyDescent="0.2">
      <c r="T768" s="279"/>
    </row>
    <row r="769" spans="20:20" ht="15.75" customHeight="1" x14ac:dyDescent="0.2">
      <c r="T769" s="279"/>
    </row>
    <row r="770" spans="20:20" ht="15.75" customHeight="1" x14ac:dyDescent="0.2">
      <c r="T770" s="279"/>
    </row>
    <row r="771" spans="20:20" ht="15.75" customHeight="1" x14ac:dyDescent="0.2">
      <c r="T771" s="279"/>
    </row>
    <row r="772" spans="20:20" ht="15.75" customHeight="1" x14ac:dyDescent="0.2">
      <c r="T772" s="279"/>
    </row>
    <row r="773" spans="20:20" ht="15.75" customHeight="1" x14ac:dyDescent="0.2">
      <c r="T773" s="279"/>
    </row>
    <row r="774" spans="20:20" ht="15.75" customHeight="1" x14ac:dyDescent="0.2">
      <c r="T774" s="279"/>
    </row>
    <row r="775" spans="20:20" ht="15.75" customHeight="1" x14ac:dyDescent="0.2">
      <c r="T775" s="279"/>
    </row>
    <row r="776" spans="20:20" ht="15.75" customHeight="1" x14ac:dyDescent="0.2">
      <c r="T776" s="279"/>
    </row>
    <row r="777" spans="20:20" ht="15.75" customHeight="1" x14ac:dyDescent="0.2">
      <c r="T777" s="279"/>
    </row>
    <row r="778" spans="20:20" ht="15.75" customHeight="1" x14ac:dyDescent="0.2">
      <c r="T778" s="279"/>
    </row>
    <row r="779" spans="20:20" ht="15.75" customHeight="1" x14ac:dyDescent="0.2">
      <c r="T779" s="279"/>
    </row>
    <row r="780" spans="20:20" ht="15.75" customHeight="1" x14ac:dyDescent="0.2">
      <c r="T780" s="279"/>
    </row>
    <row r="781" spans="20:20" ht="15.75" customHeight="1" x14ac:dyDescent="0.2">
      <c r="T781" s="279"/>
    </row>
    <row r="782" spans="20:20" ht="15.75" customHeight="1" x14ac:dyDescent="0.2">
      <c r="T782" s="279"/>
    </row>
    <row r="783" spans="20:20" ht="15.75" customHeight="1" x14ac:dyDescent="0.2">
      <c r="T783" s="279"/>
    </row>
    <row r="784" spans="20:20" ht="15.75" customHeight="1" x14ac:dyDescent="0.2">
      <c r="T784" s="279"/>
    </row>
    <row r="785" spans="20:20" ht="15.75" customHeight="1" x14ac:dyDescent="0.2">
      <c r="T785" s="279"/>
    </row>
    <row r="786" spans="20:20" ht="15.75" customHeight="1" x14ac:dyDescent="0.2">
      <c r="T786" s="279"/>
    </row>
    <row r="787" spans="20:20" ht="15.75" customHeight="1" x14ac:dyDescent="0.2">
      <c r="T787" s="279"/>
    </row>
    <row r="788" spans="20:20" ht="15.75" customHeight="1" x14ac:dyDescent="0.2">
      <c r="T788" s="279"/>
    </row>
    <row r="789" spans="20:20" ht="15.75" customHeight="1" x14ac:dyDescent="0.2">
      <c r="T789" s="279"/>
    </row>
    <row r="790" spans="20:20" ht="15.75" customHeight="1" x14ac:dyDescent="0.2">
      <c r="T790" s="279"/>
    </row>
    <row r="791" spans="20:20" ht="15.75" customHeight="1" x14ac:dyDescent="0.2">
      <c r="T791" s="279"/>
    </row>
    <row r="792" spans="20:20" ht="15.75" customHeight="1" x14ac:dyDescent="0.2">
      <c r="T792" s="279"/>
    </row>
    <row r="793" spans="20:20" ht="15.75" customHeight="1" x14ac:dyDescent="0.2">
      <c r="T793" s="279"/>
    </row>
    <row r="794" spans="20:20" ht="15.75" customHeight="1" x14ac:dyDescent="0.2">
      <c r="T794" s="279"/>
    </row>
    <row r="795" spans="20:20" ht="15.75" customHeight="1" x14ac:dyDescent="0.2">
      <c r="T795" s="279"/>
    </row>
    <row r="796" spans="20:20" ht="15.75" customHeight="1" x14ac:dyDescent="0.2">
      <c r="T796" s="279"/>
    </row>
    <row r="797" spans="20:20" ht="15.75" customHeight="1" x14ac:dyDescent="0.2">
      <c r="T797" s="279"/>
    </row>
    <row r="798" spans="20:20" ht="15.75" customHeight="1" x14ac:dyDescent="0.2">
      <c r="T798" s="279"/>
    </row>
    <row r="799" spans="20:20" ht="15.75" customHeight="1" x14ac:dyDescent="0.2">
      <c r="T799" s="279"/>
    </row>
    <row r="800" spans="20:20" ht="15.75" customHeight="1" x14ac:dyDescent="0.2">
      <c r="T800" s="279"/>
    </row>
    <row r="801" spans="20:20" ht="15.75" customHeight="1" x14ac:dyDescent="0.2">
      <c r="T801" s="279"/>
    </row>
    <row r="802" spans="20:20" ht="15.75" customHeight="1" x14ac:dyDescent="0.2">
      <c r="T802" s="279"/>
    </row>
    <row r="803" spans="20:20" ht="15.75" customHeight="1" x14ac:dyDescent="0.2">
      <c r="T803" s="279"/>
    </row>
    <row r="804" spans="20:20" ht="15.75" customHeight="1" x14ac:dyDescent="0.2">
      <c r="T804" s="279"/>
    </row>
    <row r="805" spans="20:20" ht="15.75" customHeight="1" x14ac:dyDescent="0.2">
      <c r="T805" s="279"/>
    </row>
    <row r="806" spans="20:20" ht="15.75" customHeight="1" x14ac:dyDescent="0.2">
      <c r="T806" s="279"/>
    </row>
    <row r="807" spans="20:20" ht="15.75" customHeight="1" x14ac:dyDescent="0.2">
      <c r="T807" s="279"/>
    </row>
    <row r="808" spans="20:20" ht="15.75" customHeight="1" x14ac:dyDescent="0.2">
      <c r="T808" s="279"/>
    </row>
    <row r="809" spans="20:20" ht="15.75" customHeight="1" x14ac:dyDescent="0.2">
      <c r="T809" s="279"/>
    </row>
    <row r="810" spans="20:20" ht="15.75" customHeight="1" x14ac:dyDescent="0.2">
      <c r="T810" s="279"/>
    </row>
    <row r="811" spans="20:20" ht="15.75" customHeight="1" x14ac:dyDescent="0.2">
      <c r="T811" s="279"/>
    </row>
    <row r="812" spans="20:20" ht="15.75" customHeight="1" x14ac:dyDescent="0.2">
      <c r="T812" s="279"/>
    </row>
    <row r="813" spans="20:20" ht="15.75" customHeight="1" x14ac:dyDescent="0.2">
      <c r="T813" s="279"/>
    </row>
    <row r="814" spans="20:20" ht="15.75" customHeight="1" x14ac:dyDescent="0.2">
      <c r="T814" s="279"/>
    </row>
    <row r="815" spans="20:20" ht="15.75" customHeight="1" x14ac:dyDescent="0.2">
      <c r="T815" s="279"/>
    </row>
    <row r="816" spans="20:20" ht="15.75" customHeight="1" x14ac:dyDescent="0.2">
      <c r="T816" s="279"/>
    </row>
    <row r="817" spans="20:20" ht="15.75" customHeight="1" x14ac:dyDescent="0.2">
      <c r="T817" s="279"/>
    </row>
    <row r="818" spans="20:20" ht="15.75" customHeight="1" x14ac:dyDescent="0.2">
      <c r="T818" s="279"/>
    </row>
    <row r="819" spans="20:20" ht="15.75" customHeight="1" x14ac:dyDescent="0.2">
      <c r="T819" s="279"/>
    </row>
    <row r="820" spans="20:20" ht="15.75" customHeight="1" x14ac:dyDescent="0.2">
      <c r="T820" s="279"/>
    </row>
    <row r="821" spans="20:20" ht="15.75" customHeight="1" x14ac:dyDescent="0.2">
      <c r="T821" s="279"/>
    </row>
    <row r="822" spans="20:20" ht="15.75" customHeight="1" x14ac:dyDescent="0.2">
      <c r="T822" s="279"/>
    </row>
    <row r="823" spans="20:20" ht="15.75" customHeight="1" x14ac:dyDescent="0.2">
      <c r="T823" s="279"/>
    </row>
    <row r="824" spans="20:20" ht="15.75" customHeight="1" x14ac:dyDescent="0.2">
      <c r="T824" s="279"/>
    </row>
    <row r="825" spans="20:20" ht="15.75" customHeight="1" x14ac:dyDescent="0.2">
      <c r="T825" s="279"/>
    </row>
    <row r="826" spans="20:20" ht="15.75" customHeight="1" x14ac:dyDescent="0.2">
      <c r="T826" s="279"/>
    </row>
    <row r="827" spans="20:20" ht="15.75" customHeight="1" x14ac:dyDescent="0.2">
      <c r="T827" s="279"/>
    </row>
    <row r="828" spans="20:20" ht="15.75" customHeight="1" x14ac:dyDescent="0.2">
      <c r="T828" s="279"/>
    </row>
    <row r="829" spans="20:20" ht="15.75" customHeight="1" x14ac:dyDescent="0.2">
      <c r="T829" s="279"/>
    </row>
    <row r="830" spans="20:20" ht="15.75" customHeight="1" x14ac:dyDescent="0.2">
      <c r="T830" s="279"/>
    </row>
    <row r="831" spans="20:20" ht="15.75" customHeight="1" x14ac:dyDescent="0.2">
      <c r="T831" s="279"/>
    </row>
    <row r="832" spans="20:20" ht="15.75" customHeight="1" x14ac:dyDescent="0.2">
      <c r="T832" s="279"/>
    </row>
    <row r="833" spans="20:20" ht="15.75" customHeight="1" x14ac:dyDescent="0.2">
      <c r="T833" s="279"/>
    </row>
    <row r="834" spans="20:20" ht="15.75" customHeight="1" x14ac:dyDescent="0.2">
      <c r="T834" s="279"/>
    </row>
    <row r="835" spans="20:20" ht="15.75" customHeight="1" x14ac:dyDescent="0.2">
      <c r="T835" s="279"/>
    </row>
    <row r="836" spans="20:20" ht="15.75" customHeight="1" x14ac:dyDescent="0.2">
      <c r="T836" s="279"/>
    </row>
    <row r="837" spans="20:20" ht="15.75" customHeight="1" x14ac:dyDescent="0.2">
      <c r="T837" s="279"/>
    </row>
    <row r="838" spans="20:20" ht="15.75" customHeight="1" x14ac:dyDescent="0.2">
      <c r="T838" s="279"/>
    </row>
    <row r="839" spans="20:20" ht="15.75" customHeight="1" x14ac:dyDescent="0.2">
      <c r="T839" s="279"/>
    </row>
    <row r="840" spans="20:20" ht="15.75" customHeight="1" x14ac:dyDescent="0.2">
      <c r="T840" s="279"/>
    </row>
    <row r="841" spans="20:20" ht="15.75" customHeight="1" x14ac:dyDescent="0.2">
      <c r="T841" s="279"/>
    </row>
    <row r="842" spans="20:20" ht="15.75" customHeight="1" x14ac:dyDescent="0.2">
      <c r="T842" s="279"/>
    </row>
    <row r="843" spans="20:20" ht="15.75" customHeight="1" x14ac:dyDescent="0.2">
      <c r="T843" s="279"/>
    </row>
    <row r="844" spans="20:20" ht="15.75" customHeight="1" x14ac:dyDescent="0.2">
      <c r="T844" s="279"/>
    </row>
    <row r="845" spans="20:20" ht="15.75" customHeight="1" x14ac:dyDescent="0.2">
      <c r="T845" s="279"/>
    </row>
    <row r="846" spans="20:20" ht="15.75" customHeight="1" x14ac:dyDescent="0.2">
      <c r="T846" s="279"/>
    </row>
    <row r="847" spans="20:20" ht="15.75" customHeight="1" x14ac:dyDescent="0.2">
      <c r="T847" s="279"/>
    </row>
    <row r="848" spans="20:20" ht="15.75" customHeight="1" x14ac:dyDescent="0.2">
      <c r="T848" s="279"/>
    </row>
    <row r="849" spans="20:20" ht="15.75" customHeight="1" x14ac:dyDescent="0.2">
      <c r="T849" s="279"/>
    </row>
    <row r="850" spans="20:20" ht="15.75" customHeight="1" x14ac:dyDescent="0.2">
      <c r="T850" s="279"/>
    </row>
    <row r="851" spans="20:20" ht="15.75" customHeight="1" x14ac:dyDescent="0.2">
      <c r="T851" s="279"/>
    </row>
    <row r="852" spans="20:20" ht="15.75" customHeight="1" x14ac:dyDescent="0.2">
      <c r="T852" s="279"/>
    </row>
    <row r="853" spans="20:20" ht="15.75" customHeight="1" x14ac:dyDescent="0.2">
      <c r="T853" s="279"/>
    </row>
    <row r="854" spans="20:20" ht="15.75" customHeight="1" x14ac:dyDescent="0.2">
      <c r="T854" s="279"/>
    </row>
    <row r="855" spans="20:20" ht="15.75" customHeight="1" x14ac:dyDescent="0.2">
      <c r="T855" s="279"/>
    </row>
    <row r="856" spans="20:20" ht="15.75" customHeight="1" x14ac:dyDescent="0.2">
      <c r="T856" s="279"/>
    </row>
    <row r="857" spans="20:20" ht="15.75" customHeight="1" x14ac:dyDescent="0.2">
      <c r="T857" s="279"/>
    </row>
    <row r="858" spans="20:20" ht="15.75" customHeight="1" x14ac:dyDescent="0.2">
      <c r="T858" s="279"/>
    </row>
    <row r="859" spans="20:20" ht="15.75" customHeight="1" x14ac:dyDescent="0.2">
      <c r="T859" s="279"/>
    </row>
    <row r="860" spans="20:20" ht="15.75" customHeight="1" x14ac:dyDescent="0.2">
      <c r="T860" s="279"/>
    </row>
    <row r="861" spans="20:20" ht="15.75" customHeight="1" x14ac:dyDescent="0.2">
      <c r="T861" s="279"/>
    </row>
    <row r="862" spans="20:20" ht="15.75" customHeight="1" x14ac:dyDescent="0.2">
      <c r="T862" s="279"/>
    </row>
    <row r="863" spans="20:20" ht="15.75" customHeight="1" x14ac:dyDescent="0.2">
      <c r="T863" s="279"/>
    </row>
    <row r="864" spans="20:20" ht="15.75" customHeight="1" x14ac:dyDescent="0.2">
      <c r="T864" s="279"/>
    </row>
    <row r="865" spans="20:20" ht="15.75" customHeight="1" x14ac:dyDescent="0.2">
      <c r="T865" s="279"/>
    </row>
    <row r="866" spans="20:20" ht="15.75" customHeight="1" x14ac:dyDescent="0.2">
      <c r="T866" s="279"/>
    </row>
    <row r="867" spans="20:20" ht="15.75" customHeight="1" x14ac:dyDescent="0.2">
      <c r="T867" s="279"/>
    </row>
    <row r="868" spans="20:20" ht="15.75" customHeight="1" x14ac:dyDescent="0.2">
      <c r="T868" s="279"/>
    </row>
    <row r="869" spans="20:20" ht="15.75" customHeight="1" x14ac:dyDescent="0.2">
      <c r="T869" s="279"/>
    </row>
    <row r="870" spans="20:20" ht="15.75" customHeight="1" x14ac:dyDescent="0.2">
      <c r="T870" s="279"/>
    </row>
    <row r="871" spans="20:20" ht="15.75" customHeight="1" x14ac:dyDescent="0.2">
      <c r="T871" s="279"/>
    </row>
    <row r="872" spans="20:20" ht="15.75" customHeight="1" x14ac:dyDescent="0.2">
      <c r="T872" s="279"/>
    </row>
    <row r="873" spans="20:20" ht="15.75" customHeight="1" x14ac:dyDescent="0.2">
      <c r="T873" s="279"/>
    </row>
    <row r="874" spans="20:20" ht="15.75" customHeight="1" x14ac:dyDescent="0.2">
      <c r="T874" s="279"/>
    </row>
    <row r="875" spans="20:20" ht="15.75" customHeight="1" x14ac:dyDescent="0.2">
      <c r="T875" s="279"/>
    </row>
    <row r="876" spans="20:20" ht="15.75" customHeight="1" x14ac:dyDescent="0.2">
      <c r="T876" s="279"/>
    </row>
    <row r="877" spans="20:20" ht="15.75" customHeight="1" x14ac:dyDescent="0.2">
      <c r="T877" s="279"/>
    </row>
    <row r="878" spans="20:20" ht="15.75" customHeight="1" x14ac:dyDescent="0.2">
      <c r="T878" s="279"/>
    </row>
    <row r="879" spans="20:20" ht="15.75" customHeight="1" x14ac:dyDescent="0.2">
      <c r="T879" s="279"/>
    </row>
    <row r="880" spans="20:20" ht="15.75" customHeight="1" x14ac:dyDescent="0.2">
      <c r="T880" s="279"/>
    </row>
    <row r="881" spans="20:20" ht="15.75" customHeight="1" x14ac:dyDescent="0.2">
      <c r="T881" s="279"/>
    </row>
    <row r="882" spans="20:20" ht="15.75" customHeight="1" x14ac:dyDescent="0.2">
      <c r="T882" s="279"/>
    </row>
    <row r="883" spans="20:20" ht="15.75" customHeight="1" x14ac:dyDescent="0.2">
      <c r="T883" s="279"/>
    </row>
    <row r="884" spans="20:20" ht="15.75" customHeight="1" x14ac:dyDescent="0.2">
      <c r="T884" s="279"/>
    </row>
    <row r="885" spans="20:20" ht="15.75" customHeight="1" x14ac:dyDescent="0.2">
      <c r="T885" s="279"/>
    </row>
    <row r="886" spans="20:20" ht="15.75" customHeight="1" x14ac:dyDescent="0.2">
      <c r="T886" s="279"/>
    </row>
    <row r="887" spans="20:20" ht="15.75" customHeight="1" x14ac:dyDescent="0.2">
      <c r="T887" s="279"/>
    </row>
    <row r="888" spans="20:20" ht="15.75" customHeight="1" x14ac:dyDescent="0.2">
      <c r="T888" s="279"/>
    </row>
    <row r="889" spans="20:20" ht="15.75" customHeight="1" x14ac:dyDescent="0.2">
      <c r="T889" s="279"/>
    </row>
    <row r="890" spans="20:20" ht="15.75" customHeight="1" x14ac:dyDescent="0.2">
      <c r="T890" s="279"/>
    </row>
    <row r="891" spans="20:20" ht="15.75" customHeight="1" x14ac:dyDescent="0.2">
      <c r="T891" s="279"/>
    </row>
    <row r="892" spans="20:20" ht="15.75" customHeight="1" x14ac:dyDescent="0.2">
      <c r="T892" s="279"/>
    </row>
    <row r="893" spans="20:20" ht="15.75" customHeight="1" x14ac:dyDescent="0.2">
      <c r="T893" s="279"/>
    </row>
    <row r="894" spans="20:20" ht="15.75" customHeight="1" x14ac:dyDescent="0.2">
      <c r="T894" s="279"/>
    </row>
    <row r="895" spans="20:20" ht="15.75" customHeight="1" x14ac:dyDescent="0.2">
      <c r="T895" s="279"/>
    </row>
    <row r="896" spans="20:20" ht="15.75" customHeight="1" x14ac:dyDescent="0.2">
      <c r="T896" s="279"/>
    </row>
    <row r="897" spans="20:20" ht="15.75" customHeight="1" x14ac:dyDescent="0.2">
      <c r="T897" s="279"/>
    </row>
    <row r="898" spans="20:20" ht="15.75" customHeight="1" x14ac:dyDescent="0.2">
      <c r="T898" s="279"/>
    </row>
    <row r="899" spans="20:20" ht="15.75" customHeight="1" x14ac:dyDescent="0.2">
      <c r="T899" s="279"/>
    </row>
    <row r="900" spans="20:20" ht="15.75" customHeight="1" x14ac:dyDescent="0.2">
      <c r="T900" s="279"/>
    </row>
    <row r="901" spans="20:20" ht="15.75" customHeight="1" x14ac:dyDescent="0.2">
      <c r="T901" s="279"/>
    </row>
    <row r="902" spans="20:20" ht="15.75" customHeight="1" x14ac:dyDescent="0.2">
      <c r="T902" s="279"/>
    </row>
    <row r="903" spans="20:20" ht="15.75" customHeight="1" x14ac:dyDescent="0.2">
      <c r="T903" s="279"/>
    </row>
    <row r="904" spans="20:20" ht="15.75" customHeight="1" x14ac:dyDescent="0.2">
      <c r="T904" s="279"/>
    </row>
    <row r="905" spans="20:20" ht="15.75" customHeight="1" x14ac:dyDescent="0.2">
      <c r="T905" s="279"/>
    </row>
    <row r="906" spans="20:20" ht="15.75" customHeight="1" x14ac:dyDescent="0.2">
      <c r="T906" s="279"/>
    </row>
    <row r="907" spans="20:20" ht="15.75" customHeight="1" x14ac:dyDescent="0.2">
      <c r="T907" s="279"/>
    </row>
    <row r="908" spans="20:20" ht="15.75" customHeight="1" x14ac:dyDescent="0.2">
      <c r="T908" s="279"/>
    </row>
    <row r="909" spans="20:20" ht="15.75" customHeight="1" x14ac:dyDescent="0.2">
      <c r="T909" s="279"/>
    </row>
    <row r="910" spans="20:20" ht="15.75" customHeight="1" x14ac:dyDescent="0.2">
      <c r="T910" s="279"/>
    </row>
    <row r="911" spans="20:20" ht="15.75" customHeight="1" x14ac:dyDescent="0.2">
      <c r="T911" s="279"/>
    </row>
    <row r="912" spans="20:20" ht="15.75" customHeight="1" x14ac:dyDescent="0.2">
      <c r="T912" s="279"/>
    </row>
    <row r="913" spans="20:20" ht="15.75" customHeight="1" x14ac:dyDescent="0.2">
      <c r="T913" s="279"/>
    </row>
    <row r="914" spans="20:20" ht="15.75" customHeight="1" x14ac:dyDescent="0.2">
      <c r="T914" s="279"/>
    </row>
    <row r="915" spans="20:20" ht="15.75" customHeight="1" x14ac:dyDescent="0.2">
      <c r="T915" s="279"/>
    </row>
    <row r="916" spans="20:20" ht="15.75" customHeight="1" x14ac:dyDescent="0.2">
      <c r="T916" s="279"/>
    </row>
    <row r="917" spans="20:20" ht="15.75" customHeight="1" x14ac:dyDescent="0.2">
      <c r="T917" s="279"/>
    </row>
    <row r="918" spans="20:20" ht="15.75" customHeight="1" x14ac:dyDescent="0.2">
      <c r="T918" s="279"/>
    </row>
    <row r="919" spans="20:20" ht="15.75" customHeight="1" x14ac:dyDescent="0.2">
      <c r="T919" s="279"/>
    </row>
    <row r="920" spans="20:20" ht="15.75" customHeight="1" x14ac:dyDescent="0.2">
      <c r="T920" s="279"/>
    </row>
    <row r="921" spans="20:20" ht="15.75" customHeight="1" x14ac:dyDescent="0.2">
      <c r="T921" s="279"/>
    </row>
    <row r="922" spans="20:20" ht="15.75" customHeight="1" x14ac:dyDescent="0.2">
      <c r="T922" s="279"/>
    </row>
    <row r="923" spans="20:20" ht="15.75" customHeight="1" x14ac:dyDescent="0.2">
      <c r="T923" s="279"/>
    </row>
    <row r="924" spans="20:20" ht="15.75" customHeight="1" x14ac:dyDescent="0.2">
      <c r="T924" s="279"/>
    </row>
    <row r="925" spans="20:20" ht="15.75" customHeight="1" x14ac:dyDescent="0.2">
      <c r="T925" s="279"/>
    </row>
    <row r="926" spans="20:20" ht="15.75" customHeight="1" x14ac:dyDescent="0.2">
      <c r="T926" s="279"/>
    </row>
    <row r="927" spans="20:20" ht="15.75" customHeight="1" x14ac:dyDescent="0.2">
      <c r="T927" s="279"/>
    </row>
    <row r="928" spans="20:20" ht="15.75" customHeight="1" x14ac:dyDescent="0.2">
      <c r="T928" s="279"/>
    </row>
    <row r="929" spans="20:20" ht="15.75" customHeight="1" x14ac:dyDescent="0.2">
      <c r="T929" s="279"/>
    </row>
    <row r="930" spans="20:20" ht="15.75" customHeight="1" x14ac:dyDescent="0.2">
      <c r="T930" s="279"/>
    </row>
    <row r="931" spans="20:20" ht="15.75" customHeight="1" x14ac:dyDescent="0.2">
      <c r="T931" s="279"/>
    </row>
    <row r="932" spans="20:20" ht="15.75" customHeight="1" x14ac:dyDescent="0.2">
      <c r="T932" s="279"/>
    </row>
    <row r="933" spans="20:20" ht="15.75" customHeight="1" x14ac:dyDescent="0.2">
      <c r="T933" s="279"/>
    </row>
    <row r="934" spans="20:20" ht="15.75" customHeight="1" x14ac:dyDescent="0.2">
      <c r="T934" s="279"/>
    </row>
    <row r="935" spans="20:20" ht="15.75" customHeight="1" x14ac:dyDescent="0.2">
      <c r="T935" s="279"/>
    </row>
    <row r="936" spans="20:20" ht="15.75" customHeight="1" x14ac:dyDescent="0.2">
      <c r="T936" s="279"/>
    </row>
    <row r="937" spans="20:20" ht="15.75" customHeight="1" x14ac:dyDescent="0.2">
      <c r="T937" s="279"/>
    </row>
    <row r="938" spans="20:20" ht="15.75" customHeight="1" x14ac:dyDescent="0.2">
      <c r="T938" s="279"/>
    </row>
    <row r="939" spans="20:20" ht="15.75" customHeight="1" x14ac:dyDescent="0.2">
      <c r="T939" s="279"/>
    </row>
    <row r="940" spans="20:20" ht="15.75" customHeight="1" x14ac:dyDescent="0.2">
      <c r="T940" s="279"/>
    </row>
    <row r="941" spans="20:20" ht="15.75" customHeight="1" x14ac:dyDescent="0.2">
      <c r="T941" s="279"/>
    </row>
    <row r="942" spans="20:20" ht="15.75" customHeight="1" x14ac:dyDescent="0.2">
      <c r="T942" s="279"/>
    </row>
    <row r="943" spans="20:20" ht="15.75" customHeight="1" x14ac:dyDescent="0.2">
      <c r="T943" s="279"/>
    </row>
    <row r="944" spans="20:20" ht="15.75" customHeight="1" x14ac:dyDescent="0.2">
      <c r="T944" s="279"/>
    </row>
    <row r="945" spans="20:20" ht="15.75" customHeight="1" x14ac:dyDescent="0.2">
      <c r="T945" s="279"/>
    </row>
    <row r="946" spans="20:20" ht="15.75" customHeight="1" x14ac:dyDescent="0.2">
      <c r="T946" s="279"/>
    </row>
    <row r="947" spans="20:20" ht="15.75" customHeight="1" x14ac:dyDescent="0.2">
      <c r="T947" s="279"/>
    </row>
    <row r="948" spans="20:20" ht="15.75" customHeight="1" x14ac:dyDescent="0.2">
      <c r="T948" s="279"/>
    </row>
    <row r="949" spans="20:20" ht="15.75" customHeight="1" x14ac:dyDescent="0.2">
      <c r="T949" s="279"/>
    </row>
    <row r="950" spans="20:20" ht="15.75" customHeight="1" x14ac:dyDescent="0.2">
      <c r="T950" s="279"/>
    </row>
    <row r="951" spans="20:20" ht="15.75" customHeight="1" x14ac:dyDescent="0.2">
      <c r="T951" s="279"/>
    </row>
    <row r="952" spans="20:20" ht="15.75" customHeight="1" x14ac:dyDescent="0.2">
      <c r="T952" s="279"/>
    </row>
    <row r="953" spans="20:20" ht="15.75" customHeight="1" x14ac:dyDescent="0.2">
      <c r="T953" s="279"/>
    </row>
    <row r="954" spans="20:20" ht="15.75" customHeight="1" x14ac:dyDescent="0.2">
      <c r="T954" s="279"/>
    </row>
    <row r="955" spans="20:20" ht="15.75" customHeight="1" x14ac:dyDescent="0.2">
      <c r="T955" s="279"/>
    </row>
    <row r="956" spans="20:20" ht="15.75" customHeight="1" x14ac:dyDescent="0.2">
      <c r="T956" s="279"/>
    </row>
    <row r="957" spans="20:20" ht="15.75" customHeight="1" x14ac:dyDescent="0.2">
      <c r="T957" s="279"/>
    </row>
    <row r="958" spans="20:20" ht="15.75" customHeight="1" x14ac:dyDescent="0.2">
      <c r="T958" s="279"/>
    </row>
    <row r="959" spans="20:20" ht="15.75" customHeight="1" x14ac:dyDescent="0.2">
      <c r="T959" s="279"/>
    </row>
    <row r="960" spans="20:20" ht="15.75" customHeight="1" x14ac:dyDescent="0.2">
      <c r="T960" s="279"/>
    </row>
    <row r="961" spans="20:20" ht="15.75" customHeight="1" x14ac:dyDescent="0.2">
      <c r="T961" s="279"/>
    </row>
    <row r="962" spans="20:20" ht="15.75" customHeight="1" x14ac:dyDescent="0.2">
      <c r="T962" s="279"/>
    </row>
    <row r="963" spans="20:20" ht="15.75" customHeight="1" x14ac:dyDescent="0.2">
      <c r="T963" s="279"/>
    </row>
    <row r="964" spans="20:20" ht="15.75" customHeight="1" x14ac:dyDescent="0.2">
      <c r="T964" s="279"/>
    </row>
    <row r="965" spans="20:20" ht="15.75" customHeight="1" x14ac:dyDescent="0.2">
      <c r="T965" s="279"/>
    </row>
    <row r="966" spans="20:20" ht="15.75" customHeight="1" x14ac:dyDescent="0.2">
      <c r="T966" s="279"/>
    </row>
    <row r="967" spans="20:20" ht="15.75" customHeight="1" x14ac:dyDescent="0.2">
      <c r="T967" s="279"/>
    </row>
    <row r="968" spans="20:20" ht="15.75" customHeight="1" x14ac:dyDescent="0.2">
      <c r="T968" s="279"/>
    </row>
    <row r="969" spans="20:20" ht="15.75" customHeight="1" x14ac:dyDescent="0.2">
      <c r="T969" s="279"/>
    </row>
    <row r="970" spans="20:20" ht="15.75" customHeight="1" x14ac:dyDescent="0.2">
      <c r="T970" s="279"/>
    </row>
  </sheetData>
  <mergeCells count="2">
    <mergeCell ref="X5:Y5"/>
    <mergeCell ref="X12:Y12"/>
  </mergeCells>
  <pageMargins left="0.7" right="0.7" top="0.75" bottom="0.75" header="0" footer="0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970"/>
  <sheetViews>
    <sheetView topLeftCell="V1" zoomScale="64" zoomScaleNormal="64" workbookViewId="0">
      <pane ySplit="1" topLeftCell="A2" activePane="bottomLeft" state="frozen"/>
      <selection pane="bottomLeft" activeCell="AB20" sqref="AB20"/>
    </sheetView>
  </sheetViews>
  <sheetFormatPr defaultColWidth="12.5703125" defaultRowHeight="15" customHeight="1" x14ac:dyDescent="0.2"/>
  <cols>
    <col min="1" max="1" width="37.5703125" customWidth="1"/>
    <col min="2" max="3" width="18.85546875" customWidth="1"/>
    <col min="4" max="4" width="21.28515625" customWidth="1"/>
    <col min="5" max="6" width="18.85546875" customWidth="1"/>
    <col min="7" max="7" width="6.140625" customWidth="1"/>
    <col min="8" max="8" width="6.28515625" style="281" customWidth="1"/>
    <col min="9" max="9" width="5.7109375" customWidth="1"/>
    <col min="10" max="10" width="6.5703125" style="281" customWidth="1"/>
    <col min="11" max="11" width="6.7109375" style="281" customWidth="1"/>
    <col min="12" max="12" width="6.5703125" customWidth="1"/>
    <col min="13" max="13" width="6.28515625" style="281" customWidth="1"/>
    <col min="14" max="14" width="6.28515625" customWidth="1"/>
    <col min="15" max="15" width="5.85546875" customWidth="1"/>
    <col min="16" max="16" width="6.5703125" customWidth="1"/>
    <col min="17" max="17" width="5.85546875" customWidth="1"/>
    <col min="18" max="18" width="6.28515625" customWidth="1"/>
    <col min="19" max="19" width="6.140625" customWidth="1"/>
    <col min="20" max="20" width="6.28515625" customWidth="1"/>
    <col min="21" max="23" width="6.140625" customWidth="1"/>
    <col min="24" max="24" width="9" style="280" customWidth="1"/>
    <col min="25" max="25" width="12.5703125" style="13"/>
    <col min="27" max="27" width="21.7109375" customWidth="1"/>
    <col min="28" max="28" width="22" customWidth="1"/>
  </cols>
  <sheetData>
    <row r="1" spans="1:28" ht="22.5" customHeight="1" x14ac:dyDescent="0.2">
      <c r="A1" s="266" t="s">
        <v>1</v>
      </c>
      <c r="B1" s="266" t="s">
        <v>2</v>
      </c>
      <c r="C1" s="266" t="s">
        <v>3</v>
      </c>
      <c r="D1" s="266" t="s">
        <v>4</v>
      </c>
      <c r="E1" s="266" t="s">
        <v>5</v>
      </c>
      <c r="F1" s="266" t="s">
        <v>6</v>
      </c>
      <c r="G1" s="284" t="s">
        <v>185</v>
      </c>
      <c r="H1" s="284" t="s">
        <v>186</v>
      </c>
      <c r="I1" s="284" t="s">
        <v>187</v>
      </c>
      <c r="J1" s="284" t="s">
        <v>188</v>
      </c>
      <c r="K1" s="284" t="s">
        <v>189</v>
      </c>
      <c r="L1" s="284" t="s">
        <v>190</v>
      </c>
      <c r="M1" s="284" t="s">
        <v>191</v>
      </c>
      <c r="N1" s="284" t="s">
        <v>192</v>
      </c>
      <c r="O1" s="284" t="s">
        <v>193</v>
      </c>
      <c r="P1" s="284" t="s">
        <v>194</v>
      </c>
      <c r="Q1" s="284" t="s">
        <v>195</v>
      </c>
      <c r="R1" s="284" t="s">
        <v>196</v>
      </c>
      <c r="S1" s="284" t="s">
        <v>197</v>
      </c>
      <c r="T1" s="284" t="s">
        <v>198</v>
      </c>
      <c r="U1" s="284" t="s">
        <v>199</v>
      </c>
      <c r="V1" s="284" t="s">
        <v>200</v>
      </c>
      <c r="W1" s="284" t="s">
        <v>201</v>
      </c>
      <c r="X1" s="285" t="s">
        <v>621</v>
      </c>
      <c r="Y1" s="293" t="s">
        <v>238</v>
      </c>
      <c r="Z1" s="25"/>
    </row>
    <row r="2" spans="1:28" ht="22.5" customHeight="1" x14ac:dyDescent="0.2">
      <c r="A2" s="268" t="s">
        <v>8</v>
      </c>
      <c r="B2" s="268" t="s">
        <v>9</v>
      </c>
      <c r="C2" s="268" t="s">
        <v>10</v>
      </c>
      <c r="D2" s="268" t="s">
        <v>11</v>
      </c>
      <c r="E2" s="268" t="s">
        <v>12</v>
      </c>
      <c r="F2" s="268" t="s">
        <v>13</v>
      </c>
      <c r="G2" s="269">
        <v>4</v>
      </c>
      <c r="H2" s="270">
        <v>3</v>
      </c>
      <c r="I2" s="269">
        <v>4</v>
      </c>
      <c r="J2" s="270">
        <v>3</v>
      </c>
      <c r="K2" s="270">
        <v>3</v>
      </c>
      <c r="L2" s="269">
        <v>3</v>
      </c>
      <c r="M2" s="270">
        <v>3</v>
      </c>
      <c r="N2" s="269">
        <v>3</v>
      </c>
      <c r="O2" s="269">
        <v>4</v>
      </c>
      <c r="P2" s="269">
        <v>4</v>
      </c>
      <c r="Q2" s="269">
        <v>2</v>
      </c>
      <c r="R2" s="269">
        <v>2</v>
      </c>
      <c r="S2" s="269">
        <v>3</v>
      </c>
      <c r="T2" s="269">
        <v>2</v>
      </c>
      <c r="U2" s="269">
        <v>4</v>
      </c>
      <c r="V2" s="269">
        <v>3</v>
      </c>
      <c r="W2" s="269">
        <v>4</v>
      </c>
      <c r="X2" s="271">
        <f>SUM('Regulasi diri'!$G2:$W2)</f>
        <v>54</v>
      </c>
      <c r="Y2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3" spans="1:28" ht="22.5" customHeight="1" x14ac:dyDescent="0.2">
      <c r="A3" s="268" t="s">
        <v>8</v>
      </c>
      <c r="B3" s="268" t="s">
        <v>15</v>
      </c>
      <c r="C3" s="268" t="s">
        <v>10</v>
      </c>
      <c r="D3" s="268" t="s">
        <v>16</v>
      </c>
      <c r="E3" s="268" t="s">
        <v>17</v>
      </c>
      <c r="F3" s="268" t="s">
        <v>13</v>
      </c>
      <c r="G3" s="269">
        <v>3</v>
      </c>
      <c r="H3" s="270">
        <v>4</v>
      </c>
      <c r="I3" s="269">
        <v>4</v>
      </c>
      <c r="J3" s="270">
        <v>3</v>
      </c>
      <c r="K3" s="270">
        <v>4</v>
      </c>
      <c r="L3" s="269">
        <v>4</v>
      </c>
      <c r="M3" s="270">
        <v>3</v>
      </c>
      <c r="N3" s="269">
        <v>3</v>
      </c>
      <c r="O3" s="269">
        <v>3</v>
      </c>
      <c r="P3" s="269">
        <v>3</v>
      </c>
      <c r="Q3" s="269">
        <v>2</v>
      </c>
      <c r="R3" s="269">
        <v>4</v>
      </c>
      <c r="S3" s="269">
        <v>4</v>
      </c>
      <c r="T3" s="269">
        <v>4</v>
      </c>
      <c r="U3" s="269">
        <v>4</v>
      </c>
      <c r="V3" s="269">
        <v>4</v>
      </c>
      <c r="W3" s="269">
        <v>4</v>
      </c>
      <c r="X3" s="271">
        <f>SUM('Regulasi diri'!$G3:$W3)</f>
        <v>60</v>
      </c>
      <c r="Y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4" spans="1:28" ht="22.5" customHeight="1" x14ac:dyDescent="0.2">
      <c r="A4" s="268" t="s">
        <v>8</v>
      </c>
      <c r="B4" s="268" t="s">
        <v>19</v>
      </c>
      <c r="C4" s="268" t="s">
        <v>10</v>
      </c>
      <c r="D4" s="268" t="s">
        <v>20</v>
      </c>
      <c r="E4" s="268" t="s">
        <v>12</v>
      </c>
      <c r="F4" s="268" t="s">
        <v>21</v>
      </c>
      <c r="G4" s="269">
        <v>2</v>
      </c>
      <c r="H4" s="270">
        <v>2</v>
      </c>
      <c r="I4" s="269">
        <v>2</v>
      </c>
      <c r="J4" s="270">
        <v>2</v>
      </c>
      <c r="K4" s="270">
        <v>2</v>
      </c>
      <c r="L4" s="269">
        <v>2</v>
      </c>
      <c r="M4" s="270">
        <v>2</v>
      </c>
      <c r="N4" s="269">
        <v>2</v>
      </c>
      <c r="O4" s="269">
        <v>2</v>
      </c>
      <c r="P4" s="269">
        <v>2</v>
      </c>
      <c r="Q4" s="269">
        <v>2</v>
      </c>
      <c r="R4" s="269">
        <v>1</v>
      </c>
      <c r="S4" s="269">
        <v>2</v>
      </c>
      <c r="T4" s="269">
        <v>2</v>
      </c>
      <c r="U4" s="269">
        <v>2</v>
      </c>
      <c r="V4" s="269">
        <v>2</v>
      </c>
      <c r="W4" s="269">
        <v>2</v>
      </c>
      <c r="X4" s="271">
        <f>SUM('Regulasi diri'!$G4:$W4)</f>
        <v>33</v>
      </c>
      <c r="Y4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5" spans="1:28" ht="22.5" customHeight="1" x14ac:dyDescent="0.2">
      <c r="A5" s="268" t="s">
        <v>8</v>
      </c>
      <c r="B5" s="268" t="s">
        <v>23</v>
      </c>
      <c r="C5" s="268" t="s">
        <v>24</v>
      </c>
      <c r="D5" s="268" t="s">
        <v>25</v>
      </c>
      <c r="E5" s="268" t="s">
        <v>17</v>
      </c>
      <c r="F5" s="268" t="s">
        <v>26</v>
      </c>
      <c r="G5" s="269">
        <v>2</v>
      </c>
      <c r="H5" s="270">
        <v>2</v>
      </c>
      <c r="I5" s="269">
        <v>2</v>
      </c>
      <c r="J5" s="270">
        <v>2</v>
      </c>
      <c r="K5" s="270">
        <v>2</v>
      </c>
      <c r="L5" s="269">
        <v>2</v>
      </c>
      <c r="M5" s="270">
        <v>2</v>
      </c>
      <c r="N5" s="269">
        <v>2</v>
      </c>
      <c r="O5" s="269">
        <v>2</v>
      </c>
      <c r="P5" s="269">
        <v>2</v>
      </c>
      <c r="Q5" s="269">
        <v>2</v>
      </c>
      <c r="R5" s="269">
        <v>2</v>
      </c>
      <c r="S5" s="269">
        <v>1</v>
      </c>
      <c r="T5" s="269">
        <v>2</v>
      </c>
      <c r="U5" s="269">
        <v>2</v>
      </c>
      <c r="V5" s="269">
        <v>2</v>
      </c>
      <c r="W5" s="269">
        <v>2</v>
      </c>
      <c r="X5" s="271">
        <f>SUM('Regulasi diri'!$G5:$W5)</f>
        <v>33</v>
      </c>
      <c r="Y5" s="292" t="str">
        <f>IF(Form_Responses34[[#This Row],[Total X1]]&lt;40.02,"RENDAH",IF(Form_Responses34[[#This Row],[Total X1]]&lt;60.145,"SEDANG",IF(Form_Responses34[[#This Row],[Total X1]]&gt;60.145,"TINGGI")))</f>
        <v>RENDAH</v>
      </c>
      <c r="AA5" s="317" t="s">
        <v>747</v>
      </c>
      <c r="AB5" s="316"/>
    </row>
    <row r="6" spans="1:28" ht="22.5" customHeight="1" x14ac:dyDescent="0.2">
      <c r="A6" s="268" t="s">
        <v>8</v>
      </c>
      <c r="B6" s="268" t="s">
        <v>28</v>
      </c>
      <c r="C6" s="268" t="s">
        <v>10</v>
      </c>
      <c r="D6" s="268" t="s">
        <v>29</v>
      </c>
      <c r="E6" s="268" t="s">
        <v>12</v>
      </c>
      <c r="F6" s="268" t="s">
        <v>26</v>
      </c>
      <c r="G6" s="269">
        <v>3</v>
      </c>
      <c r="H6" s="270">
        <v>3</v>
      </c>
      <c r="I6" s="269">
        <v>3</v>
      </c>
      <c r="J6" s="270">
        <v>3</v>
      </c>
      <c r="K6" s="270">
        <v>3</v>
      </c>
      <c r="L6" s="269">
        <v>2</v>
      </c>
      <c r="M6" s="270">
        <v>2</v>
      </c>
      <c r="N6" s="269">
        <v>3</v>
      </c>
      <c r="O6" s="269">
        <v>3</v>
      </c>
      <c r="P6" s="269">
        <v>3</v>
      </c>
      <c r="Q6" s="269">
        <v>2</v>
      </c>
      <c r="R6" s="269">
        <v>3</v>
      </c>
      <c r="S6" s="269">
        <v>3</v>
      </c>
      <c r="T6" s="269">
        <v>2</v>
      </c>
      <c r="U6" s="269">
        <v>2</v>
      </c>
      <c r="V6" s="269">
        <v>3</v>
      </c>
      <c r="W6" s="269">
        <v>3</v>
      </c>
      <c r="X6" s="271">
        <f>SUM('Regulasi diri'!$G6:$W6)</f>
        <v>46</v>
      </c>
      <c r="Y6" s="292" t="str">
        <f>IF(Form_Responses34[[#This Row],[Total X1]]&lt;40.02,"RENDAH",IF(Form_Responses34[[#This Row],[Total X1]]&lt;60.145,"SEDANG",IF(Form_Responses34[[#This Row],[Total X1]]&gt;60.145,"TINGGI")))</f>
        <v>SEDANG</v>
      </c>
      <c r="AA6" s="288" t="s">
        <v>239</v>
      </c>
      <c r="AB6" s="288">
        <f>AVERAGE(Form_Responses34[Total X1])</f>
        <v>50.083333333333336</v>
      </c>
    </row>
    <row r="7" spans="1:28" ht="22.5" customHeight="1" x14ac:dyDescent="0.2">
      <c r="A7" s="268" t="s">
        <v>8</v>
      </c>
      <c r="B7" s="268" t="s">
        <v>31</v>
      </c>
      <c r="C7" s="268" t="s">
        <v>10</v>
      </c>
      <c r="D7" s="268" t="s">
        <v>11</v>
      </c>
      <c r="E7" s="268" t="s">
        <v>12</v>
      </c>
      <c r="F7" s="268" t="s">
        <v>26</v>
      </c>
      <c r="G7" s="269">
        <v>2</v>
      </c>
      <c r="H7" s="270">
        <v>3</v>
      </c>
      <c r="I7" s="269">
        <v>2</v>
      </c>
      <c r="J7" s="270">
        <v>3</v>
      </c>
      <c r="K7" s="270">
        <v>3</v>
      </c>
      <c r="L7" s="269">
        <v>3</v>
      </c>
      <c r="M7" s="270">
        <v>3</v>
      </c>
      <c r="N7" s="269">
        <v>2</v>
      </c>
      <c r="O7" s="269">
        <v>3</v>
      </c>
      <c r="P7" s="269">
        <v>4</v>
      </c>
      <c r="Q7" s="269">
        <v>3</v>
      </c>
      <c r="R7" s="269">
        <v>3</v>
      </c>
      <c r="S7" s="269">
        <v>3</v>
      </c>
      <c r="T7" s="269">
        <v>2</v>
      </c>
      <c r="U7" s="269">
        <v>3</v>
      </c>
      <c r="V7" s="269">
        <v>3</v>
      </c>
      <c r="W7" s="269">
        <v>3</v>
      </c>
      <c r="X7" s="271">
        <f>SUM('Regulasi diri'!$G7:$W7)</f>
        <v>48</v>
      </c>
      <c r="Y7" s="292" t="str">
        <f>IF(Form_Responses34[[#This Row],[Total X1]]&lt;40.02,"RENDAH",IF(Form_Responses34[[#This Row],[Total X1]]&lt;60.145,"SEDANG",IF(Form_Responses34[[#This Row],[Total X1]]&gt;60.145,"TINGGI")))</f>
        <v>SEDANG</v>
      </c>
      <c r="AA7" s="288" t="s">
        <v>240</v>
      </c>
      <c r="AB7" s="288">
        <f>MEDIAN(X5:X181)</f>
        <v>51</v>
      </c>
    </row>
    <row r="8" spans="1:28" ht="22.5" customHeight="1" x14ac:dyDescent="0.2">
      <c r="A8" s="268" t="s">
        <v>8</v>
      </c>
      <c r="B8" s="268" t="s">
        <v>33</v>
      </c>
      <c r="C8" s="268" t="s">
        <v>10</v>
      </c>
      <c r="D8" s="268" t="s">
        <v>11</v>
      </c>
      <c r="E8" s="268" t="s">
        <v>17</v>
      </c>
      <c r="F8" s="268" t="s">
        <v>21</v>
      </c>
      <c r="G8" s="269">
        <v>3</v>
      </c>
      <c r="H8" s="270">
        <v>4</v>
      </c>
      <c r="I8" s="269">
        <v>2</v>
      </c>
      <c r="J8" s="270">
        <v>3</v>
      </c>
      <c r="K8" s="270">
        <v>3</v>
      </c>
      <c r="L8" s="269">
        <v>3</v>
      </c>
      <c r="M8" s="270">
        <v>4</v>
      </c>
      <c r="N8" s="269">
        <v>3</v>
      </c>
      <c r="O8" s="269">
        <v>3</v>
      </c>
      <c r="P8" s="269">
        <v>3</v>
      </c>
      <c r="Q8" s="269">
        <v>3</v>
      </c>
      <c r="R8" s="269">
        <v>3</v>
      </c>
      <c r="S8" s="269">
        <v>3</v>
      </c>
      <c r="T8" s="269">
        <v>4</v>
      </c>
      <c r="U8" s="269">
        <v>3</v>
      </c>
      <c r="V8" s="269">
        <v>3</v>
      </c>
      <c r="W8" s="269">
        <v>4</v>
      </c>
      <c r="X8" s="271">
        <f>SUM('Regulasi diri'!$G8:$W8)</f>
        <v>54</v>
      </c>
      <c r="Y8" s="292" t="str">
        <f>IF(Form_Responses34[[#This Row],[Total X1]]&lt;40.02,"RENDAH",IF(Form_Responses34[[#This Row],[Total X1]]&lt;60.145,"SEDANG",IF(Form_Responses34[[#This Row],[Total X1]]&gt;60.145,"TINGGI")))</f>
        <v>SEDANG</v>
      </c>
      <c r="AA8" s="288" t="s">
        <v>224</v>
      </c>
      <c r="AB8" s="288">
        <f>_xlfn.STDEV.P(Form_Responses34[Total X1])</f>
        <v>10.062512939950272</v>
      </c>
    </row>
    <row r="9" spans="1:28" ht="22.5" customHeight="1" x14ac:dyDescent="0.2">
      <c r="A9" s="268" t="s">
        <v>8</v>
      </c>
      <c r="B9" s="268" t="s">
        <v>35</v>
      </c>
      <c r="C9" s="268" t="s">
        <v>10</v>
      </c>
      <c r="D9" s="268" t="s">
        <v>25</v>
      </c>
      <c r="E9" s="268" t="s">
        <v>17</v>
      </c>
      <c r="F9" s="268" t="s">
        <v>21</v>
      </c>
      <c r="G9" s="269">
        <v>3</v>
      </c>
      <c r="H9" s="270">
        <v>3</v>
      </c>
      <c r="I9" s="269">
        <v>2</v>
      </c>
      <c r="J9" s="270">
        <v>3</v>
      </c>
      <c r="K9" s="270">
        <v>3</v>
      </c>
      <c r="L9" s="269">
        <v>2</v>
      </c>
      <c r="M9" s="270">
        <v>3</v>
      </c>
      <c r="N9" s="269">
        <v>2</v>
      </c>
      <c r="O9" s="269">
        <v>4</v>
      </c>
      <c r="P9" s="269">
        <v>3</v>
      </c>
      <c r="Q9" s="269">
        <v>3</v>
      </c>
      <c r="R9" s="269">
        <v>3</v>
      </c>
      <c r="S9" s="269">
        <v>3</v>
      </c>
      <c r="T9" s="269">
        <v>3</v>
      </c>
      <c r="U9" s="269">
        <v>4</v>
      </c>
      <c r="V9" s="269">
        <v>2</v>
      </c>
      <c r="W9" s="269">
        <v>4</v>
      </c>
      <c r="X9" s="271">
        <f>SUM('Regulasi diri'!$G9:$W9)</f>
        <v>50</v>
      </c>
      <c r="Y9" s="292" t="str">
        <f>IF(Form_Responses34[[#This Row],[Total X1]]&lt;40.02,"RENDAH",IF(Form_Responses34[[#This Row],[Total X1]]&lt;60.145,"SEDANG",IF(Form_Responses34[[#This Row],[Total X1]]&gt;60.145,"TINGGI")))</f>
        <v>SEDANG</v>
      </c>
      <c r="AA9" s="288" t="s">
        <v>230</v>
      </c>
      <c r="AB9" s="288">
        <f>AB6-AB8</f>
        <v>40.020820393383062</v>
      </c>
    </row>
    <row r="10" spans="1:28" ht="22.5" customHeight="1" x14ac:dyDescent="0.2">
      <c r="A10" s="268" t="s">
        <v>8</v>
      </c>
      <c r="B10" s="268" t="s">
        <v>37</v>
      </c>
      <c r="C10" s="268" t="s">
        <v>10</v>
      </c>
      <c r="D10" s="268" t="s">
        <v>16</v>
      </c>
      <c r="E10" s="268" t="s">
        <v>17</v>
      </c>
      <c r="F10" s="268" t="s">
        <v>21</v>
      </c>
      <c r="G10" s="269">
        <v>3</v>
      </c>
      <c r="H10" s="270">
        <v>4</v>
      </c>
      <c r="I10" s="269">
        <v>4</v>
      </c>
      <c r="J10" s="270">
        <v>3</v>
      </c>
      <c r="K10" s="270">
        <v>2</v>
      </c>
      <c r="L10" s="269">
        <v>4</v>
      </c>
      <c r="M10" s="270">
        <v>4</v>
      </c>
      <c r="N10" s="269">
        <v>4</v>
      </c>
      <c r="O10" s="269">
        <v>4</v>
      </c>
      <c r="P10" s="269">
        <v>3</v>
      </c>
      <c r="Q10" s="269">
        <v>4</v>
      </c>
      <c r="R10" s="269">
        <v>3</v>
      </c>
      <c r="S10" s="269">
        <v>4</v>
      </c>
      <c r="T10" s="269">
        <v>3</v>
      </c>
      <c r="U10" s="269">
        <v>3</v>
      </c>
      <c r="V10" s="269">
        <v>4</v>
      </c>
      <c r="W10" s="269">
        <v>4</v>
      </c>
      <c r="X10" s="271">
        <f>SUM('Regulasi diri'!$G10:$W10)</f>
        <v>60</v>
      </c>
      <c r="Y10" s="292" t="str">
        <f>IF(Form_Responses34[[#This Row],[Total X1]]&lt;40.02,"RENDAH",IF(Form_Responses34[[#This Row],[Total X1]]&lt;60.145,"SEDANG",IF(Form_Responses34[[#This Row],[Total X1]]&gt;60.145,"TINGGI")))</f>
        <v>SEDANG</v>
      </c>
      <c r="AA10" s="288" t="s">
        <v>231</v>
      </c>
      <c r="AB10" s="288">
        <f>AB6+AB8</f>
        <v>60.14584627328361</v>
      </c>
    </row>
    <row r="11" spans="1:28" ht="22.5" customHeight="1" x14ac:dyDescent="0.2">
      <c r="A11" s="268" t="s">
        <v>8</v>
      </c>
      <c r="B11" s="268" t="s">
        <v>39</v>
      </c>
      <c r="C11" s="268" t="s">
        <v>10</v>
      </c>
      <c r="D11" s="268" t="s">
        <v>11</v>
      </c>
      <c r="E11" s="268" t="s">
        <v>12</v>
      </c>
      <c r="F11" s="268" t="s">
        <v>13</v>
      </c>
      <c r="G11" s="269">
        <v>4</v>
      </c>
      <c r="H11" s="270">
        <v>3</v>
      </c>
      <c r="I11" s="269">
        <v>4</v>
      </c>
      <c r="J11" s="270">
        <v>3</v>
      </c>
      <c r="K11" s="270">
        <v>3</v>
      </c>
      <c r="L11" s="269">
        <v>1</v>
      </c>
      <c r="M11" s="270">
        <v>2</v>
      </c>
      <c r="N11" s="269">
        <v>3</v>
      </c>
      <c r="O11" s="269">
        <v>3</v>
      </c>
      <c r="P11" s="269">
        <v>3</v>
      </c>
      <c r="Q11" s="269">
        <v>3</v>
      </c>
      <c r="R11" s="269">
        <v>2</v>
      </c>
      <c r="S11" s="269">
        <v>4</v>
      </c>
      <c r="T11" s="269">
        <v>2</v>
      </c>
      <c r="U11" s="269">
        <v>3</v>
      </c>
      <c r="V11" s="269">
        <v>3</v>
      </c>
      <c r="W11" s="269">
        <v>3</v>
      </c>
      <c r="X11" s="271">
        <f>SUM('Regulasi diri'!$G11:$W11)</f>
        <v>49</v>
      </c>
      <c r="Y11" s="292" t="str">
        <f>IF(Form_Responses34[[#This Row],[Total X1]]&lt;40.02,"RENDAH",IF(Form_Responses34[[#This Row],[Total X1]]&lt;60.145,"SEDANG",IF(Form_Responses34[[#This Row],[Total X1]]&gt;60.145,"TINGGI")))</f>
        <v>SEDANG</v>
      </c>
      <c r="AA11" s="9"/>
      <c r="AB11" s="9"/>
    </row>
    <row r="12" spans="1:28" ht="22.5" customHeight="1" x14ac:dyDescent="0.2">
      <c r="A12" s="268" t="s">
        <v>8</v>
      </c>
      <c r="B12" s="268" t="s">
        <v>41</v>
      </c>
      <c r="C12" s="268" t="s">
        <v>10</v>
      </c>
      <c r="D12" s="268" t="s">
        <v>11</v>
      </c>
      <c r="E12" s="268" t="s">
        <v>12</v>
      </c>
      <c r="F12" s="268" t="s">
        <v>13</v>
      </c>
      <c r="G12" s="269">
        <v>4</v>
      </c>
      <c r="H12" s="270">
        <v>4</v>
      </c>
      <c r="I12" s="269">
        <v>3</v>
      </c>
      <c r="J12" s="270">
        <v>3</v>
      </c>
      <c r="K12" s="270">
        <v>3</v>
      </c>
      <c r="L12" s="269">
        <v>3</v>
      </c>
      <c r="M12" s="270">
        <v>4</v>
      </c>
      <c r="N12" s="269">
        <v>3</v>
      </c>
      <c r="O12" s="269">
        <v>3</v>
      </c>
      <c r="P12" s="269">
        <v>3</v>
      </c>
      <c r="Q12" s="269">
        <v>4</v>
      </c>
      <c r="R12" s="269">
        <v>4</v>
      </c>
      <c r="S12" s="269">
        <v>3</v>
      </c>
      <c r="T12" s="269">
        <v>4</v>
      </c>
      <c r="U12" s="269">
        <v>3</v>
      </c>
      <c r="V12" s="269">
        <v>2</v>
      </c>
      <c r="W12" s="269">
        <v>2</v>
      </c>
      <c r="X12" s="271">
        <f>SUM('Regulasi diri'!$G12:$W12)</f>
        <v>55</v>
      </c>
      <c r="Y12" s="292" t="str">
        <f>IF(Form_Responses34[[#This Row],[Total X1]]&lt;40.02,"RENDAH",IF(Form_Responses34[[#This Row],[Total X1]]&lt;60.145,"SEDANG",IF(Form_Responses34[[#This Row],[Total X1]]&gt;60.145,"TINGGI")))</f>
        <v>SEDANG</v>
      </c>
      <c r="AA12" s="317" t="s">
        <v>235</v>
      </c>
      <c r="AB12" s="317"/>
    </row>
    <row r="13" spans="1:28" ht="22.5" customHeight="1" x14ac:dyDescent="0.2">
      <c r="A13" s="268" t="s">
        <v>8</v>
      </c>
      <c r="B13" s="268" t="s">
        <v>43</v>
      </c>
      <c r="C13" s="268" t="s">
        <v>10</v>
      </c>
      <c r="D13" s="268" t="s">
        <v>11</v>
      </c>
      <c r="E13" s="268" t="s">
        <v>12</v>
      </c>
      <c r="F13" s="268" t="s">
        <v>26</v>
      </c>
      <c r="G13" s="269">
        <v>3</v>
      </c>
      <c r="H13" s="270">
        <v>3</v>
      </c>
      <c r="I13" s="269">
        <v>4</v>
      </c>
      <c r="J13" s="270">
        <v>3</v>
      </c>
      <c r="K13" s="270">
        <v>3</v>
      </c>
      <c r="L13" s="269">
        <v>3</v>
      </c>
      <c r="M13" s="270">
        <v>2</v>
      </c>
      <c r="N13" s="269">
        <v>3</v>
      </c>
      <c r="O13" s="269">
        <v>4</v>
      </c>
      <c r="P13" s="269">
        <v>4</v>
      </c>
      <c r="Q13" s="269">
        <v>3</v>
      </c>
      <c r="R13" s="269">
        <v>3</v>
      </c>
      <c r="S13" s="269">
        <v>3</v>
      </c>
      <c r="T13" s="269">
        <v>4</v>
      </c>
      <c r="U13" s="269">
        <v>3</v>
      </c>
      <c r="V13" s="269">
        <v>3</v>
      </c>
      <c r="W13" s="269">
        <v>3</v>
      </c>
      <c r="X13" s="271">
        <f>SUM('Regulasi diri'!$G13:$W13)</f>
        <v>54</v>
      </c>
      <c r="Y13" s="292" t="str">
        <f>IF(Form_Responses34[[#This Row],[Total X1]]&lt;40.02,"RENDAH",IF(Form_Responses34[[#This Row],[Total X1]]&lt;60.145,"SEDANG",IF(Form_Responses34[[#This Row],[Total X1]]&gt;60.145,"TINGGI")))</f>
        <v>SEDANG</v>
      </c>
      <c r="AA13" s="289" t="s">
        <v>232</v>
      </c>
      <c r="AB13" s="289" t="s">
        <v>752</v>
      </c>
    </row>
    <row r="14" spans="1:28" ht="22.5" customHeight="1" x14ac:dyDescent="0.2">
      <c r="A14" s="268" t="s">
        <v>8</v>
      </c>
      <c r="B14" s="268" t="s">
        <v>45</v>
      </c>
      <c r="C14" s="268" t="s">
        <v>24</v>
      </c>
      <c r="D14" s="268" t="s">
        <v>46</v>
      </c>
      <c r="E14" s="268" t="s">
        <v>47</v>
      </c>
      <c r="F14" s="268" t="s">
        <v>26</v>
      </c>
      <c r="G14" s="269">
        <v>3</v>
      </c>
      <c r="H14" s="270">
        <v>3</v>
      </c>
      <c r="I14" s="269">
        <v>4</v>
      </c>
      <c r="J14" s="270">
        <v>3</v>
      </c>
      <c r="K14" s="270">
        <v>3</v>
      </c>
      <c r="L14" s="269">
        <v>4</v>
      </c>
      <c r="M14" s="270">
        <v>3</v>
      </c>
      <c r="N14" s="269">
        <v>3</v>
      </c>
      <c r="O14" s="269">
        <v>4</v>
      </c>
      <c r="P14" s="269">
        <v>3</v>
      </c>
      <c r="Q14" s="269">
        <v>4</v>
      </c>
      <c r="R14" s="269">
        <v>4</v>
      </c>
      <c r="S14" s="269">
        <v>4</v>
      </c>
      <c r="T14" s="269">
        <v>3</v>
      </c>
      <c r="U14" s="269">
        <v>4</v>
      </c>
      <c r="V14" s="269">
        <v>4</v>
      </c>
      <c r="W14" s="269">
        <v>3</v>
      </c>
      <c r="X14" s="271">
        <f>SUM('Regulasi diri'!$G14:$W14)</f>
        <v>59</v>
      </c>
      <c r="Y14" s="292" t="str">
        <f>IF(Form_Responses34[[#This Row],[Total X1]]&lt;40.02,"RENDAH",IF(Form_Responses34[[#This Row],[Total X1]]&lt;60.145,"SEDANG",IF(Form_Responses34[[#This Row],[Total X1]]&gt;60.145,"TINGGI")))</f>
        <v>SEDANG</v>
      </c>
      <c r="AA14" s="289" t="s">
        <v>233</v>
      </c>
      <c r="AB14" s="290" t="s">
        <v>753</v>
      </c>
    </row>
    <row r="15" spans="1:28" ht="22.5" customHeight="1" x14ac:dyDescent="0.2">
      <c r="A15" s="268" t="s">
        <v>8</v>
      </c>
      <c r="B15" s="268" t="s">
        <v>49</v>
      </c>
      <c r="C15" s="268" t="s">
        <v>24</v>
      </c>
      <c r="D15" s="268" t="s">
        <v>16</v>
      </c>
      <c r="E15" s="268" t="s">
        <v>12</v>
      </c>
      <c r="F15" s="268" t="s">
        <v>21</v>
      </c>
      <c r="G15" s="269">
        <v>3</v>
      </c>
      <c r="H15" s="270">
        <v>3</v>
      </c>
      <c r="I15" s="269">
        <v>3</v>
      </c>
      <c r="J15" s="270">
        <v>3</v>
      </c>
      <c r="K15" s="270">
        <v>2</v>
      </c>
      <c r="L15" s="269">
        <v>2</v>
      </c>
      <c r="M15" s="270">
        <v>2</v>
      </c>
      <c r="N15" s="269">
        <v>3</v>
      </c>
      <c r="O15" s="269">
        <v>3</v>
      </c>
      <c r="P15" s="269">
        <v>3</v>
      </c>
      <c r="Q15" s="269">
        <v>3</v>
      </c>
      <c r="R15" s="269">
        <v>3</v>
      </c>
      <c r="S15" s="269">
        <v>3</v>
      </c>
      <c r="T15" s="269">
        <v>3</v>
      </c>
      <c r="U15" s="269">
        <v>3</v>
      </c>
      <c r="V15" s="269">
        <v>3</v>
      </c>
      <c r="W15" s="269">
        <v>3</v>
      </c>
      <c r="X15" s="271">
        <f>SUM('Regulasi diri'!$G15:$W15)</f>
        <v>48</v>
      </c>
      <c r="Y15" s="292" t="str">
        <f>IF(Form_Responses34[[#This Row],[Total X1]]&lt;40.02,"RENDAH",IF(Form_Responses34[[#This Row],[Total X1]]&lt;60.145,"SEDANG",IF(Form_Responses34[[#This Row],[Total X1]]&gt;60.145,"TINGGI")))</f>
        <v>SEDANG</v>
      </c>
      <c r="AA15" s="289" t="s">
        <v>234</v>
      </c>
      <c r="AB15" s="289" t="s">
        <v>754</v>
      </c>
    </row>
    <row r="16" spans="1:28" ht="22.5" customHeight="1" x14ac:dyDescent="0.2">
      <c r="A16" s="268" t="s">
        <v>8</v>
      </c>
      <c r="B16" s="268" t="s">
        <v>51</v>
      </c>
      <c r="C16" s="268" t="s">
        <v>24</v>
      </c>
      <c r="D16" s="268" t="s">
        <v>52</v>
      </c>
      <c r="E16" s="268" t="s">
        <v>53</v>
      </c>
      <c r="F16" s="268" t="s">
        <v>26</v>
      </c>
      <c r="G16" s="269">
        <v>3</v>
      </c>
      <c r="H16" s="270">
        <v>3</v>
      </c>
      <c r="I16" s="269">
        <v>2</v>
      </c>
      <c r="J16" s="270">
        <v>3</v>
      </c>
      <c r="K16" s="270">
        <v>3</v>
      </c>
      <c r="L16" s="269">
        <v>4</v>
      </c>
      <c r="M16" s="270">
        <v>3</v>
      </c>
      <c r="N16" s="269">
        <v>2</v>
      </c>
      <c r="O16" s="269">
        <v>3</v>
      </c>
      <c r="P16" s="269">
        <v>3</v>
      </c>
      <c r="Q16" s="269">
        <v>3</v>
      </c>
      <c r="R16" s="269">
        <v>4</v>
      </c>
      <c r="S16" s="269">
        <v>3</v>
      </c>
      <c r="T16" s="269">
        <v>3</v>
      </c>
      <c r="U16" s="269">
        <v>3</v>
      </c>
      <c r="V16" s="269">
        <v>4</v>
      </c>
      <c r="W16" s="269">
        <v>3</v>
      </c>
      <c r="X16" s="271">
        <f>SUM('Regulasi diri'!$G16:$W16)</f>
        <v>52</v>
      </c>
      <c r="Y1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7" spans="1:28" ht="22.5" customHeight="1" x14ac:dyDescent="0.2">
      <c r="A17" s="268" t="s">
        <v>8</v>
      </c>
      <c r="B17" s="268" t="s">
        <v>55</v>
      </c>
      <c r="C17" s="268" t="s">
        <v>10</v>
      </c>
      <c r="D17" s="268" t="s">
        <v>16</v>
      </c>
      <c r="E17" s="268" t="s">
        <v>12</v>
      </c>
      <c r="F17" s="268" t="s">
        <v>21</v>
      </c>
      <c r="G17" s="269">
        <v>1</v>
      </c>
      <c r="H17" s="270">
        <v>1</v>
      </c>
      <c r="I17" s="269">
        <v>2</v>
      </c>
      <c r="J17" s="270">
        <v>1</v>
      </c>
      <c r="K17" s="270">
        <v>1</v>
      </c>
      <c r="L17" s="269">
        <v>2</v>
      </c>
      <c r="M17" s="270">
        <v>1</v>
      </c>
      <c r="N17" s="269">
        <v>1</v>
      </c>
      <c r="O17" s="269">
        <v>1</v>
      </c>
      <c r="P17" s="269">
        <v>2</v>
      </c>
      <c r="Q17" s="269">
        <v>1</v>
      </c>
      <c r="R17" s="269">
        <v>2</v>
      </c>
      <c r="S17" s="269">
        <v>2</v>
      </c>
      <c r="T17" s="269">
        <v>1</v>
      </c>
      <c r="U17" s="269">
        <v>2</v>
      </c>
      <c r="V17" s="269">
        <v>1</v>
      </c>
      <c r="W17" s="269">
        <v>2</v>
      </c>
      <c r="X17" s="271">
        <f>SUM('Regulasi diri'!$G17:$W17)</f>
        <v>24</v>
      </c>
      <c r="Y17" s="292" t="str">
        <f>IF(Form_Responses34[[#This Row],[Total X1]]&lt;40.02,"RENDAH",IF(Form_Responses34[[#This Row],[Total X1]]&lt;60.145,"SEDANG",IF(Form_Responses34[[#This Row],[Total X1]]&gt;60.145,"TINGGI")))</f>
        <v>RENDAH</v>
      </c>
      <c r="AA17" s="289" t="s">
        <v>232</v>
      </c>
      <c r="AB17" s="288">
        <f>COUNTIF(Form_Responses34[KATEGORI],"RENDAH")</f>
        <v>33</v>
      </c>
    </row>
    <row r="18" spans="1:28" ht="22.5" customHeight="1" x14ac:dyDescent="0.2">
      <c r="A18" s="268" t="s">
        <v>8</v>
      </c>
      <c r="B18" s="268" t="s">
        <v>57</v>
      </c>
      <c r="C18" s="268" t="s">
        <v>10</v>
      </c>
      <c r="D18" s="268" t="s">
        <v>52</v>
      </c>
      <c r="E18" s="268" t="s">
        <v>53</v>
      </c>
      <c r="F18" s="268" t="s">
        <v>26</v>
      </c>
      <c r="G18" s="269">
        <v>1</v>
      </c>
      <c r="H18" s="270">
        <v>2</v>
      </c>
      <c r="I18" s="269">
        <v>3</v>
      </c>
      <c r="J18" s="270">
        <v>2</v>
      </c>
      <c r="K18" s="270">
        <v>2</v>
      </c>
      <c r="L18" s="269">
        <v>2</v>
      </c>
      <c r="M18" s="270">
        <v>2</v>
      </c>
      <c r="N18" s="269">
        <v>2</v>
      </c>
      <c r="O18" s="269">
        <v>2</v>
      </c>
      <c r="P18" s="269">
        <v>2</v>
      </c>
      <c r="Q18" s="269">
        <v>2</v>
      </c>
      <c r="R18" s="269">
        <v>2</v>
      </c>
      <c r="S18" s="269">
        <v>2</v>
      </c>
      <c r="T18" s="269">
        <v>2</v>
      </c>
      <c r="U18" s="269">
        <v>3</v>
      </c>
      <c r="V18" s="269">
        <v>2</v>
      </c>
      <c r="W18" s="269">
        <v>2</v>
      </c>
      <c r="X18" s="271">
        <f>SUM('Regulasi diri'!$G18:$W18)</f>
        <v>35</v>
      </c>
      <c r="Y18" s="292" t="str">
        <f>IF(Form_Responses34[[#This Row],[Total X1]]&lt;40.02,"RENDAH",IF(Form_Responses34[[#This Row],[Total X1]]&lt;60.145,"SEDANG",IF(Form_Responses34[[#This Row],[Total X1]]&gt;60.145,"TINGGI")))</f>
        <v>RENDAH</v>
      </c>
      <c r="AA18" s="289" t="s">
        <v>233</v>
      </c>
      <c r="AB18" s="288">
        <f>COUNTIF(Form_Responses34[KATEGORI],"SEDANG")</f>
        <v>112</v>
      </c>
    </row>
    <row r="19" spans="1:28" ht="22.5" customHeight="1" x14ac:dyDescent="0.2">
      <c r="A19" s="268" t="s">
        <v>8</v>
      </c>
      <c r="B19" s="268" t="s">
        <v>59</v>
      </c>
      <c r="C19" s="268" t="s">
        <v>10</v>
      </c>
      <c r="D19" s="268" t="s">
        <v>60</v>
      </c>
      <c r="E19" s="268" t="s">
        <v>61</v>
      </c>
      <c r="F19" s="268" t="s">
        <v>26</v>
      </c>
      <c r="G19" s="269">
        <v>2</v>
      </c>
      <c r="H19" s="270">
        <v>3</v>
      </c>
      <c r="I19" s="269">
        <v>4</v>
      </c>
      <c r="J19" s="270">
        <v>3</v>
      </c>
      <c r="K19" s="270">
        <v>4</v>
      </c>
      <c r="L19" s="269">
        <v>4</v>
      </c>
      <c r="M19" s="270">
        <v>3</v>
      </c>
      <c r="N19" s="269">
        <v>4</v>
      </c>
      <c r="O19" s="269">
        <v>3</v>
      </c>
      <c r="P19" s="269">
        <v>3</v>
      </c>
      <c r="Q19" s="269">
        <v>2</v>
      </c>
      <c r="R19" s="269">
        <v>2</v>
      </c>
      <c r="S19" s="269">
        <v>4</v>
      </c>
      <c r="T19" s="269">
        <v>3</v>
      </c>
      <c r="U19" s="269">
        <v>3</v>
      </c>
      <c r="V19" s="269">
        <v>3</v>
      </c>
      <c r="W19" s="269">
        <v>3</v>
      </c>
      <c r="X19" s="271">
        <f>SUM('Regulasi diri'!$G19:$W19)</f>
        <v>53</v>
      </c>
      <c r="Y19" s="292" t="str">
        <f>IF(Form_Responses34[[#This Row],[Total X1]]&lt;40.02,"RENDAH",IF(Form_Responses34[[#This Row],[Total X1]]&lt;60.145,"SEDANG",IF(Form_Responses34[[#This Row],[Total X1]]&gt;60.145,"TINGGI")))</f>
        <v>SEDANG</v>
      </c>
      <c r="AA19" s="289" t="s">
        <v>234</v>
      </c>
      <c r="AB19" s="288">
        <f>COUNTIF(Form_Responses34[KATEGORI],"TINGGI")</f>
        <v>35</v>
      </c>
    </row>
    <row r="20" spans="1:28" ht="22.5" customHeight="1" x14ac:dyDescent="0.2">
      <c r="A20" s="268" t="s">
        <v>8</v>
      </c>
      <c r="B20" s="268" t="s">
        <v>63</v>
      </c>
      <c r="C20" s="268" t="s">
        <v>10</v>
      </c>
      <c r="D20" s="268" t="s">
        <v>25</v>
      </c>
      <c r="E20" s="268" t="s">
        <v>64</v>
      </c>
      <c r="F20" s="268" t="s">
        <v>21</v>
      </c>
      <c r="G20" s="269">
        <v>2</v>
      </c>
      <c r="H20" s="270">
        <v>2</v>
      </c>
      <c r="I20" s="269">
        <v>2</v>
      </c>
      <c r="J20" s="270">
        <v>2</v>
      </c>
      <c r="K20" s="270">
        <v>2</v>
      </c>
      <c r="L20" s="269">
        <v>2</v>
      </c>
      <c r="M20" s="270">
        <v>2</v>
      </c>
      <c r="N20" s="269">
        <v>2</v>
      </c>
      <c r="O20" s="269">
        <v>2</v>
      </c>
      <c r="P20" s="269">
        <v>2</v>
      </c>
      <c r="Q20" s="269">
        <v>2</v>
      </c>
      <c r="R20" s="269">
        <v>2</v>
      </c>
      <c r="S20" s="269">
        <v>2</v>
      </c>
      <c r="T20" s="269">
        <v>2</v>
      </c>
      <c r="U20" s="269">
        <v>3</v>
      </c>
      <c r="V20" s="269">
        <v>3</v>
      </c>
      <c r="W20" s="269">
        <v>2</v>
      </c>
      <c r="X20" s="271">
        <f>SUM('Regulasi diri'!$G20:$W20)</f>
        <v>36</v>
      </c>
      <c r="Y20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21" spans="1:28" ht="22.5" customHeight="1" x14ac:dyDescent="0.2">
      <c r="A21" s="268" t="s">
        <v>8</v>
      </c>
      <c r="B21" s="268" t="s">
        <v>66</v>
      </c>
      <c r="C21" s="268" t="s">
        <v>10</v>
      </c>
      <c r="D21" s="268" t="s">
        <v>52</v>
      </c>
      <c r="E21" s="268" t="s">
        <v>53</v>
      </c>
      <c r="F21" s="268" t="s">
        <v>26</v>
      </c>
      <c r="G21" s="269">
        <v>4</v>
      </c>
      <c r="H21" s="270">
        <v>4</v>
      </c>
      <c r="I21" s="269">
        <v>4</v>
      </c>
      <c r="J21" s="270">
        <v>4</v>
      </c>
      <c r="K21" s="270">
        <v>4</v>
      </c>
      <c r="L21" s="269">
        <v>2</v>
      </c>
      <c r="M21" s="270">
        <v>4</v>
      </c>
      <c r="N21" s="269">
        <v>4</v>
      </c>
      <c r="O21" s="269">
        <v>4</v>
      </c>
      <c r="P21" s="269">
        <v>3</v>
      </c>
      <c r="Q21" s="269">
        <v>4</v>
      </c>
      <c r="R21" s="269">
        <v>3</v>
      </c>
      <c r="S21" s="269">
        <v>3</v>
      </c>
      <c r="T21" s="269">
        <v>3</v>
      </c>
      <c r="U21" s="269">
        <v>4</v>
      </c>
      <c r="V21" s="269">
        <v>4</v>
      </c>
      <c r="W21" s="269">
        <v>3</v>
      </c>
      <c r="X21" s="271">
        <f>SUM('Regulasi diri'!$G21:$W21)</f>
        <v>61</v>
      </c>
      <c r="Y21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22" spans="1:28" ht="22.5" customHeight="1" x14ac:dyDescent="0.2">
      <c r="A22" s="268" t="s">
        <v>8</v>
      </c>
      <c r="B22" s="268" t="s">
        <v>68</v>
      </c>
      <c r="C22" s="268" t="s">
        <v>24</v>
      </c>
      <c r="D22" s="268" t="s">
        <v>69</v>
      </c>
      <c r="E22" s="268" t="s">
        <v>70</v>
      </c>
      <c r="F22" s="268" t="s">
        <v>21</v>
      </c>
      <c r="G22" s="269">
        <v>4</v>
      </c>
      <c r="H22" s="270">
        <v>4</v>
      </c>
      <c r="I22" s="269">
        <v>4</v>
      </c>
      <c r="J22" s="270">
        <v>4</v>
      </c>
      <c r="K22" s="270">
        <v>4</v>
      </c>
      <c r="L22" s="269">
        <v>3</v>
      </c>
      <c r="M22" s="270">
        <v>3</v>
      </c>
      <c r="N22" s="269">
        <v>4</v>
      </c>
      <c r="O22" s="269">
        <v>4</v>
      </c>
      <c r="P22" s="269">
        <v>4</v>
      </c>
      <c r="Q22" s="269">
        <v>3</v>
      </c>
      <c r="R22" s="269">
        <v>3</v>
      </c>
      <c r="S22" s="269">
        <v>4</v>
      </c>
      <c r="T22" s="269">
        <v>4</v>
      </c>
      <c r="U22" s="269">
        <v>4</v>
      </c>
      <c r="V22" s="269">
        <v>4</v>
      </c>
      <c r="W22" s="269">
        <v>3</v>
      </c>
      <c r="X22" s="271">
        <f>SUM('Regulasi diri'!$G22:$W22)</f>
        <v>63</v>
      </c>
      <c r="Y22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23" spans="1:28" ht="22.5" customHeight="1" x14ac:dyDescent="0.2">
      <c r="A23" s="268" t="s">
        <v>8</v>
      </c>
      <c r="B23" s="268" t="s">
        <v>72</v>
      </c>
      <c r="C23" s="268" t="s">
        <v>24</v>
      </c>
      <c r="D23" s="268" t="s">
        <v>25</v>
      </c>
      <c r="E23" s="268" t="s">
        <v>73</v>
      </c>
      <c r="F23" s="268" t="s">
        <v>13</v>
      </c>
      <c r="G23" s="269">
        <v>2</v>
      </c>
      <c r="H23" s="270">
        <v>1</v>
      </c>
      <c r="I23" s="269">
        <v>2</v>
      </c>
      <c r="J23" s="270">
        <v>2</v>
      </c>
      <c r="K23" s="270">
        <v>3</v>
      </c>
      <c r="L23" s="269">
        <v>2</v>
      </c>
      <c r="M23" s="270">
        <v>3</v>
      </c>
      <c r="N23" s="269">
        <v>3</v>
      </c>
      <c r="O23" s="269">
        <v>2</v>
      </c>
      <c r="P23" s="269">
        <v>3</v>
      </c>
      <c r="Q23" s="269">
        <v>2</v>
      </c>
      <c r="R23" s="269">
        <v>2</v>
      </c>
      <c r="S23" s="269">
        <v>3</v>
      </c>
      <c r="T23" s="269">
        <v>2</v>
      </c>
      <c r="U23" s="269">
        <v>3</v>
      </c>
      <c r="V23" s="269">
        <v>2</v>
      </c>
      <c r="W23" s="269">
        <v>3</v>
      </c>
      <c r="X23" s="271">
        <f>SUM('Regulasi diri'!$G23:$W23)</f>
        <v>40</v>
      </c>
      <c r="Y23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24" spans="1:28" ht="22.5" customHeight="1" x14ac:dyDescent="0.2">
      <c r="A24" s="268" t="s">
        <v>8</v>
      </c>
      <c r="B24" s="268" t="s">
        <v>75</v>
      </c>
      <c r="C24" s="268" t="s">
        <v>10</v>
      </c>
      <c r="D24" s="268" t="s">
        <v>76</v>
      </c>
      <c r="E24" s="268" t="s">
        <v>12</v>
      </c>
      <c r="F24" s="268" t="s">
        <v>13</v>
      </c>
      <c r="G24" s="269">
        <v>4</v>
      </c>
      <c r="H24" s="270">
        <v>4</v>
      </c>
      <c r="I24" s="269">
        <v>3</v>
      </c>
      <c r="J24" s="270">
        <v>3</v>
      </c>
      <c r="K24" s="270">
        <v>4</v>
      </c>
      <c r="L24" s="269">
        <v>4</v>
      </c>
      <c r="M24" s="270">
        <v>4</v>
      </c>
      <c r="N24" s="269">
        <v>4</v>
      </c>
      <c r="O24" s="269">
        <v>3</v>
      </c>
      <c r="P24" s="269">
        <v>3</v>
      </c>
      <c r="Q24" s="269">
        <v>4</v>
      </c>
      <c r="R24" s="269">
        <v>3</v>
      </c>
      <c r="S24" s="269">
        <v>3</v>
      </c>
      <c r="T24" s="269">
        <v>4</v>
      </c>
      <c r="U24" s="269">
        <v>4</v>
      </c>
      <c r="V24" s="269">
        <v>4</v>
      </c>
      <c r="W24" s="269">
        <v>4</v>
      </c>
      <c r="X24" s="271">
        <f>SUM('Regulasi diri'!$G24:$W24)</f>
        <v>62</v>
      </c>
      <c r="Y24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25" spans="1:28" ht="22.5" customHeight="1" x14ac:dyDescent="0.2">
      <c r="A25" s="268" t="s">
        <v>8</v>
      </c>
      <c r="B25" s="268" t="s">
        <v>78</v>
      </c>
      <c r="C25" s="268" t="s">
        <v>24</v>
      </c>
      <c r="D25" s="268" t="s">
        <v>76</v>
      </c>
      <c r="E25" s="268" t="s">
        <v>12</v>
      </c>
      <c r="F25" s="268" t="s">
        <v>21</v>
      </c>
      <c r="G25" s="269">
        <v>3</v>
      </c>
      <c r="H25" s="270">
        <v>4</v>
      </c>
      <c r="I25" s="269">
        <v>3</v>
      </c>
      <c r="J25" s="270">
        <v>3</v>
      </c>
      <c r="K25" s="270">
        <v>3</v>
      </c>
      <c r="L25" s="269">
        <v>4</v>
      </c>
      <c r="M25" s="270">
        <v>3</v>
      </c>
      <c r="N25" s="269">
        <v>3</v>
      </c>
      <c r="O25" s="269">
        <v>4</v>
      </c>
      <c r="P25" s="269">
        <v>3</v>
      </c>
      <c r="Q25" s="269">
        <v>3</v>
      </c>
      <c r="R25" s="269">
        <v>3</v>
      </c>
      <c r="S25" s="269">
        <v>3</v>
      </c>
      <c r="T25" s="269">
        <v>3</v>
      </c>
      <c r="U25" s="269">
        <v>3</v>
      </c>
      <c r="V25" s="269">
        <v>2</v>
      </c>
      <c r="W25" s="269">
        <v>3</v>
      </c>
      <c r="X25" s="271">
        <f>SUM('Regulasi diri'!$G25:$W25)</f>
        <v>53</v>
      </c>
      <c r="Y2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26" spans="1:28" ht="22.5" customHeight="1" x14ac:dyDescent="0.2">
      <c r="A26" s="268" t="s">
        <v>8</v>
      </c>
      <c r="B26" s="268" t="s">
        <v>80</v>
      </c>
      <c r="C26" s="268" t="s">
        <v>10</v>
      </c>
      <c r="D26" s="268" t="s">
        <v>81</v>
      </c>
      <c r="E26" s="268" t="s">
        <v>70</v>
      </c>
      <c r="F26" s="268" t="s">
        <v>21</v>
      </c>
      <c r="G26" s="269">
        <v>2</v>
      </c>
      <c r="H26" s="270">
        <v>2</v>
      </c>
      <c r="I26" s="269">
        <v>2</v>
      </c>
      <c r="J26" s="270">
        <v>2</v>
      </c>
      <c r="K26" s="270">
        <v>2</v>
      </c>
      <c r="L26" s="269">
        <v>1</v>
      </c>
      <c r="M26" s="270">
        <v>2</v>
      </c>
      <c r="N26" s="269">
        <v>2</v>
      </c>
      <c r="O26" s="269">
        <v>2</v>
      </c>
      <c r="P26" s="269">
        <v>2</v>
      </c>
      <c r="Q26" s="269">
        <v>3</v>
      </c>
      <c r="R26" s="269">
        <v>2</v>
      </c>
      <c r="S26" s="269">
        <v>2</v>
      </c>
      <c r="T26" s="269">
        <v>2</v>
      </c>
      <c r="U26" s="269">
        <v>1</v>
      </c>
      <c r="V26" s="269">
        <v>2</v>
      </c>
      <c r="W26" s="269">
        <v>1</v>
      </c>
      <c r="X26" s="271">
        <f>SUM('Regulasi diri'!$G26:$W26)</f>
        <v>32</v>
      </c>
      <c r="Y26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27" spans="1:28" ht="22.5" customHeight="1" x14ac:dyDescent="0.2">
      <c r="A27" s="268" t="s">
        <v>8</v>
      </c>
      <c r="B27" s="268" t="s">
        <v>83</v>
      </c>
      <c r="C27" s="268" t="s">
        <v>10</v>
      </c>
      <c r="D27" s="268" t="s">
        <v>25</v>
      </c>
      <c r="E27" s="268" t="s">
        <v>12</v>
      </c>
      <c r="F27" s="268" t="s">
        <v>26</v>
      </c>
      <c r="G27" s="269">
        <v>3</v>
      </c>
      <c r="H27" s="270">
        <v>3</v>
      </c>
      <c r="I27" s="269">
        <v>2</v>
      </c>
      <c r="J27" s="270">
        <v>3</v>
      </c>
      <c r="K27" s="270">
        <v>3</v>
      </c>
      <c r="L27" s="269">
        <v>3</v>
      </c>
      <c r="M27" s="270">
        <v>3</v>
      </c>
      <c r="N27" s="269">
        <v>3</v>
      </c>
      <c r="O27" s="269">
        <v>3</v>
      </c>
      <c r="P27" s="269">
        <v>3</v>
      </c>
      <c r="Q27" s="269">
        <v>3</v>
      </c>
      <c r="R27" s="269">
        <v>3</v>
      </c>
      <c r="S27" s="269">
        <v>3</v>
      </c>
      <c r="T27" s="269">
        <v>3</v>
      </c>
      <c r="U27" s="269">
        <v>3</v>
      </c>
      <c r="V27" s="269">
        <v>4</v>
      </c>
      <c r="W27" s="269">
        <v>3</v>
      </c>
      <c r="X27" s="271">
        <f>SUM('Regulasi diri'!$G27:$W27)</f>
        <v>51</v>
      </c>
      <c r="Y27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28" spans="1:28" ht="22.5" customHeight="1" x14ac:dyDescent="0.2">
      <c r="A28" s="268" t="s">
        <v>8</v>
      </c>
      <c r="B28" s="268" t="s">
        <v>85</v>
      </c>
      <c r="C28" s="268" t="s">
        <v>10</v>
      </c>
      <c r="D28" s="268" t="s">
        <v>86</v>
      </c>
      <c r="E28" s="268" t="s">
        <v>47</v>
      </c>
      <c r="F28" s="268" t="s">
        <v>26</v>
      </c>
      <c r="G28" s="269">
        <v>4</v>
      </c>
      <c r="H28" s="270">
        <v>4</v>
      </c>
      <c r="I28" s="269">
        <v>3</v>
      </c>
      <c r="J28" s="270">
        <v>3</v>
      </c>
      <c r="K28" s="270">
        <v>4</v>
      </c>
      <c r="L28" s="269">
        <v>3</v>
      </c>
      <c r="M28" s="270">
        <v>3</v>
      </c>
      <c r="N28" s="269">
        <v>4</v>
      </c>
      <c r="O28" s="269">
        <v>4</v>
      </c>
      <c r="P28" s="269">
        <v>4</v>
      </c>
      <c r="Q28" s="269">
        <v>4</v>
      </c>
      <c r="R28" s="269">
        <v>4</v>
      </c>
      <c r="S28" s="269">
        <v>3</v>
      </c>
      <c r="T28" s="269">
        <v>4</v>
      </c>
      <c r="U28" s="269">
        <v>3</v>
      </c>
      <c r="V28" s="269">
        <v>3</v>
      </c>
      <c r="W28" s="269">
        <v>3</v>
      </c>
      <c r="X28" s="271">
        <f>SUM('Regulasi diri'!$G28:$W28)</f>
        <v>60</v>
      </c>
      <c r="Y2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29" spans="1:28" ht="22.5" customHeight="1" x14ac:dyDescent="0.2">
      <c r="A29" s="268" t="s">
        <v>8</v>
      </c>
      <c r="B29" s="268" t="s">
        <v>88</v>
      </c>
      <c r="C29" s="268" t="s">
        <v>24</v>
      </c>
      <c r="D29" s="268" t="s">
        <v>89</v>
      </c>
      <c r="E29" s="268" t="s">
        <v>90</v>
      </c>
      <c r="F29" s="268" t="s">
        <v>13</v>
      </c>
      <c r="G29" s="269">
        <v>2</v>
      </c>
      <c r="H29" s="270">
        <v>2</v>
      </c>
      <c r="I29" s="269">
        <v>3</v>
      </c>
      <c r="J29" s="270">
        <v>3</v>
      </c>
      <c r="K29" s="270">
        <v>3</v>
      </c>
      <c r="L29" s="269">
        <v>3</v>
      </c>
      <c r="M29" s="270">
        <v>2</v>
      </c>
      <c r="N29" s="269">
        <v>3</v>
      </c>
      <c r="O29" s="269">
        <v>2</v>
      </c>
      <c r="P29" s="269">
        <v>2</v>
      </c>
      <c r="Q29" s="269">
        <v>2</v>
      </c>
      <c r="R29" s="269">
        <v>3</v>
      </c>
      <c r="S29" s="269">
        <v>3</v>
      </c>
      <c r="T29" s="269">
        <v>2</v>
      </c>
      <c r="U29" s="269">
        <v>2</v>
      </c>
      <c r="V29" s="269">
        <v>3</v>
      </c>
      <c r="W29" s="269">
        <v>3</v>
      </c>
      <c r="X29" s="271">
        <f>SUM('Regulasi diri'!$G29:$W29)</f>
        <v>43</v>
      </c>
      <c r="Y29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30" spans="1:28" ht="22.5" customHeight="1" x14ac:dyDescent="0.2">
      <c r="A30" s="268" t="s">
        <v>8</v>
      </c>
      <c r="B30" s="268" t="s">
        <v>92</v>
      </c>
      <c r="C30" s="268" t="s">
        <v>10</v>
      </c>
      <c r="D30" s="268" t="s">
        <v>93</v>
      </c>
      <c r="E30" s="268" t="s">
        <v>90</v>
      </c>
      <c r="F30" s="268" t="s">
        <v>26</v>
      </c>
      <c r="G30" s="269">
        <v>3</v>
      </c>
      <c r="H30" s="270">
        <v>3</v>
      </c>
      <c r="I30" s="269">
        <v>3</v>
      </c>
      <c r="J30" s="270">
        <v>3</v>
      </c>
      <c r="K30" s="270">
        <v>3</v>
      </c>
      <c r="L30" s="269">
        <v>3</v>
      </c>
      <c r="M30" s="270">
        <v>3</v>
      </c>
      <c r="N30" s="269">
        <v>3</v>
      </c>
      <c r="O30" s="269">
        <v>3</v>
      </c>
      <c r="P30" s="269">
        <v>3</v>
      </c>
      <c r="Q30" s="269">
        <v>2</v>
      </c>
      <c r="R30" s="269">
        <v>1</v>
      </c>
      <c r="S30" s="269">
        <v>3</v>
      </c>
      <c r="T30" s="269">
        <v>3</v>
      </c>
      <c r="U30" s="269">
        <v>3</v>
      </c>
      <c r="V30" s="269">
        <v>2</v>
      </c>
      <c r="W30" s="269">
        <v>3</v>
      </c>
      <c r="X30" s="271">
        <f>SUM('Regulasi diri'!$G30:$W30)</f>
        <v>47</v>
      </c>
      <c r="Y3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31" spans="1:28" ht="22.5" customHeight="1" x14ac:dyDescent="0.2">
      <c r="A31" s="268" t="s">
        <v>8</v>
      </c>
      <c r="B31" s="268" t="s">
        <v>95</v>
      </c>
      <c r="C31" s="268" t="s">
        <v>10</v>
      </c>
      <c r="D31" s="268" t="s">
        <v>96</v>
      </c>
      <c r="E31" s="268" t="s">
        <v>53</v>
      </c>
      <c r="F31" s="268" t="s">
        <v>26</v>
      </c>
      <c r="G31" s="269">
        <v>4</v>
      </c>
      <c r="H31" s="270">
        <v>3</v>
      </c>
      <c r="I31" s="269">
        <v>3</v>
      </c>
      <c r="J31" s="270">
        <v>4</v>
      </c>
      <c r="K31" s="270">
        <v>3</v>
      </c>
      <c r="L31" s="269">
        <v>3</v>
      </c>
      <c r="M31" s="270">
        <v>3</v>
      </c>
      <c r="N31" s="269">
        <v>3</v>
      </c>
      <c r="O31" s="269">
        <v>4</v>
      </c>
      <c r="P31" s="269">
        <v>3</v>
      </c>
      <c r="Q31" s="269">
        <v>3</v>
      </c>
      <c r="R31" s="269">
        <v>4</v>
      </c>
      <c r="S31" s="269">
        <v>3</v>
      </c>
      <c r="T31" s="269">
        <v>2</v>
      </c>
      <c r="U31" s="269">
        <v>4</v>
      </c>
      <c r="V31" s="269">
        <v>3</v>
      </c>
      <c r="W31" s="269">
        <v>4</v>
      </c>
      <c r="X31" s="271">
        <f>SUM('Regulasi diri'!$G31:$W31)</f>
        <v>56</v>
      </c>
      <c r="Y31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32" spans="1:28" ht="22.5" customHeight="1" x14ac:dyDescent="0.2">
      <c r="A32" s="268" t="s">
        <v>8</v>
      </c>
      <c r="B32" s="268" t="s">
        <v>98</v>
      </c>
      <c r="C32" s="268" t="s">
        <v>24</v>
      </c>
      <c r="D32" s="268" t="s">
        <v>76</v>
      </c>
      <c r="E32" s="268" t="s">
        <v>64</v>
      </c>
      <c r="F32" s="268" t="s">
        <v>26</v>
      </c>
      <c r="G32" s="269">
        <v>4</v>
      </c>
      <c r="H32" s="270">
        <v>4</v>
      </c>
      <c r="I32" s="269">
        <v>4</v>
      </c>
      <c r="J32" s="270">
        <v>4</v>
      </c>
      <c r="K32" s="270">
        <v>4</v>
      </c>
      <c r="L32" s="269">
        <v>4</v>
      </c>
      <c r="M32" s="270">
        <v>4</v>
      </c>
      <c r="N32" s="269">
        <v>3</v>
      </c>
      <c r="O32" s="269">
        <v>3</v>
      </c>
      <c r="P32" s="269">
        <v>4</v>
      </c>
      <c r="Q32" s="269">
        <v>4</v>
      </c>
      <c r="R32" s="269">
        <v>4</v>
      </c>
      <c r="S32" s="269">
        <v>3</v>
      </c>
      <c r="T32" s="269">
        <v>3</v>
      </c>
      <c r="U32" s="269">
        <v>4</v>
      </c>
      <c r="V32" s="269">
        <v>4</v>
      </c>
      <c r="W32" s="269">
        <v>4</v>
      </c>
      <c r="X32" s="271">
        <f>SUM('Regulasi diri'!$G32:$W32)</f>
        <v>64</v>
      </c>
      <c r="Y32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33" spans="1:25" ht="22.5" customHeight="1" x14ac:dyDescent="0.2">
      <c r="A33" s="268" t="s">
        <v>8</v>
      </c>
      <c r="B33" s="268" t="s">
        <v>100</v>
      </c>
      <c r="C33" s="268" t="s">
        <v>24</v>
      </c>
      <c r="D33" s="268" t="s">
        <v>25</v>
      </c>
      <c r="E33" s="268" t="s">
        <v>12</v>
      </c>
      <c r="F33" s="268" t="s">
        <v>21</v>
      </c>
      <c r="G33" s="269">
        <v>3</v>
      </c>
      <c r="H33" s="270">
        <v>3</v>
      </c>
      <c r="I33" s="269">
        <v>4</v>
      </c>
      <c r="J33" s="270">
        <v>3</v>
      </c>
      <c r="K33" s="270">
        <v>3</v>
      </c>
      <c r="L33" s="269">
        <v>3</v>
      </c>
      <c r="M33" s="270">
        <v>3</v>
      </c>
      <c r="N33" s="269">
        <v>3</v>
      </c>
      <c r="O33" s="269">
        <v>3</v>
      </c>
      <c r="P33" s="269">
        <v>2</v>
      </c>
      <c r="Q33" s="269">
        <v>4</v>
      </c>
      <c r="R33" s="269">
        <v>3</v>
      </c>
      <c r="S33" s="269">
        <v>3</v>
      </c>
      <c r="T33" s="269">
        <v>4</v>
      </c>
      <c r="U33" s="269">
        <v>4</v>
      </c>
      <c r="V33" s="269">
        <v>4</v>
      </c>
      <c r="W33" s="269">
        <v>3</v>
      </c>
      <c r="X33" s="271">
        <f>SUM('Regulasi diri'!$G33:$W33)</f>
        <v>55</v>
      </c>
      <c r="Y3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34" spans="1:25" ht="22.5" customHeight="1" x14ac:dyDescent="0.2">
      <c r="A34" s="268" t="s">
        <v>8</v>
      </c>
      <c r="B34" s="268" t="s">
        <v>102</v>
      </c>
      <c r="C34" s="268" t="s">
        <v>10</v>
      </c>
      <c r="D34" s="268" t="s">
        <v>103</v>
      </c>
      <c r="E34" s="268" t="s">
        <v>64</v>
      </c>
      <c r="F34" s="268" t="s">
        <v>21</v>
      </c>
      <c r="G34" s="269">
        <v>3</v>
      </c>
      <c r="H34" s="270">
        <v>3</v>
      </c>
      <c r="I34" s="269">
        <v>3</v>
      </c>
      <c r="J34" s="270">
        <v>2</v>
      </c>
      <c r="K34" s="270">
        <v>3</v>
      </c>
      <c r="L34" s="269">
        <v>3</v>
      </c>
      <c r="M34" s="270">
        <v>3</v>
      </c>
      <c r="N34" s="269">
        <v>3</v>
      </c>
      <c r="O34" s="269">
        <v>3</v>
      </c>
      <c r="P34" s="269">
        <v>3</v>
      </c>
      <c r="Q34" s="269">
        <v>2</v>
      </c>
      <c r="R34" s="269">
        <v>2</v>
      </c>
      <c r="S34" s="269">
        <v>3</v>
      </c>
      <c r="T34" s="269">
        <v>3</v>
      </c>
      <c r="U34" s="269">
        <v>3</v>
      </c>
      <c r="V34" s="269">
        <v>3</v>
      </c>
      <c r="W34" s="269">
        <v>3</v>
      </c>
      <c r="X34" s="271">
        <f>SUM('Regulasi diri'!$G34:$W34)</f>
        <v>48</v>
      </c>
      <c r="Y3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35" spans="1:25" ht="22.5" customHeight="1" x14ac:dyDescent="0.2">
      <c r="A35" s="268" t="s">
        <v>8</v>
      </c>
      <c r="B35" s="268" t="s">
        <v>105</v>
      </c>
      <c r="C35" s="268" t="s">
        <v>24</v>
      </c>
      <c r="D35" s="268" t="s">
        <v>25</v>
      </c>
      <c r="E35" s="268" t="s">
        <v>12</v>
      </c>
      <c r="F35" s="268" t="s">
        <v>13</v>
      </c>
      <c r="G35" s="269">
        <v>4</v>
      </c>
      <c r="H35" s="270">
        <v>3</v>
      </c>
      <c r="I35" s="269">
        <v>4</v>
      </c>
      <c r="J35" s="270">
        <v>4</v>
      </c>
      <c r="K35" s="270">
        <v>4</v>
      </c>
      <c r="L35" s="269">
        <v>4</v>
      </c>
      <c r="M35" s="270">
        <v>4</v>
      </c>
      <c r="N35" s="269">
        <v>4</v>
      </c>
      <c r="O35" s="269">
        <v>4</v>
      </c>
      <c r="P35" s="269">
        <v>4</v>
      </c>
      <c r="Q35" s="269">
        <v>4</v>
      </c>
      <c r="R35" s="269">
        <v>3</v>
      </c>
      <c r="S35" s="269">
        <v>4</v>
      </c>
      <c r="T35" s="269">
        <v>4</v>
      </c>
      <c r="U35" s="269">
        <v>4</v>
      </c>
      <c r="V35" s="269">
        <v>3</v>
      </c>
      <c r="W35" s="269">
        <v>4</v>
      </c>
      <c r="X35" s="271">
        <f>SUM('Regulasi diri'!$G35:$W35)</f>
        <v>65</v>
      </c>
      <c r="Y35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36" spans="1:25" ht="22.5" customHeight="1" x14ac:dyDescent="0.2">
      <c r="A36" s="268" t="s">
        <v>8</v>
      </c>
      <c r="B36" s="268" t="s">
        <v>107</v>
      </c>
      <c r="C36" s="268" t="s">
        <v>24</v>
      </c>
      <c r="D36" s="268" t="s">
        <v>103</v>
      </c>
      <c r="E36" s="268" t="s">
        <v>53</v>
      </c>
      <c r="F36" s="268" t="s">
        <v>21</v>
      </c>
      <c r="G36" s="269">
        <v>3</v>
      </c>
      <c r="H36" s="270">
        <v>3</v>
      </c>
      <c r="I36" s="269">
        <v>2</v>
      </c>
      <c r="J36" s="270">
        <v>3</v>
      </c>
      <c r="K36" s="270">
        <v>3</v>
      </c>
      <c r="L36" s="269">
        <v>2</v>
      </c>
      <c r="M36" s="270">
        <v>3</v>
      </c>
      <c r="N36" s="269">
        <v>3</v>
      </c>
      <c r="O36" s="269">
        <v>3</v>
      </c>
      <c r="P36" s="269">
        <v>2</v>
      </c>
      <c r="Q36" s="269">
        <v>2</v>
      </c>
      <c r="R36" s="269">
        <v>4</v>
      </c>
      <c r="S36" s="269">
        <v>3</v>
      </c>
      <c r="T36" s="269">
        <v>3</v>
      </c>
      <c r="U36" s="269">
        <v>3</v>
      </c>
      <c r="V36" s="269">
        <v>4</v>
      </c>
      <c r="W36" s="269">
        <v>3</v>
      </c>
      <c r="X36" s="271">
        <f>SUM('Regulasi diri'!$G36:$W36)</f>
        <v>49</v>
      </c>
      <c r="Y3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37" spans="1:25" ht="22.5" customHeight="1" x14ac:dyDescent="0.2">
      <c r="A37" s="268" t="s">
        <v>8</v>
      </c>
      <c r="B37" s="268" t="s">
        <v>109</v>
      </c>
      <c r="C37" s="268" t="s">
        <v>10</v>
      </c>
      <c r="D37" s="268" t="s">
        <v>110</v>
      </c>
      <c r="E37" s="268" t="s">
        <v>90</v>
      </c>
      <c r="F37" s="268" t="s">
        <v>26</v>
      </c>
      <c r="G37" s="269">
        <v>2</v>
      </c>
      <c r="H37" s="270">
        <v>4</v>
      </c>
      <c r="I37" s="269">
        <v>3</v>
      </c>
      <c r="J37" s="270">
        <v>2</v>
      </c>
      <c r="K37" s="270">
        <v>3</v>
      </c>
      <c r="L37" s="269">
        <v>3</v>
      </c>
      <c r="M37" s="270">
        <v>3</v>
      </c>
      <c r="N37" s="269">
        <v>4</v>
      </c>
      <c r="O37" s="269">
        <v>3</v>
      </c>
      <c r="P37" s="269">
        <v>4</v>
      </c>
      <c r="Q37" s="269">
        <v>4</v>
      </c>
      <c r="R37" s="269">
        <v>4</v>
      </c>
      <c r="S37" s="269">
        <v>4</v>
      </c>
      <c r="T37" s="269">
        <v>3</v>
      </c>
      <c r="U37" s="269">
        <v>3</v>
      </c>
      <c r="V37" s="269">
        <v>4</v>
      </c>
      <c r="W37" s="269">
        <v>3</v>
      </c>
      <c r="X37" s="271">
        <f>SUM('Regulasi diri'!$G37:$W37)</f>
        <v>56</v>
      </c>
      <c r="Y37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38" spans="1:25" ht="22.5" customHeight="1" x14ac:dyDescent="0.2">
      <c r="A38" s="268" t="s">
        <v>8</v>
      </c>
      <c r="B38" s="268" t="s">
        <v>112</v>
      </c>
      <c r="C38" s="268" t="s">
        <v>10</v>
      </c>
      <c r="D38" s="268" t="s">
        <v>113</v>
      </c>
      <c r="E38" s="268" t="s">
        <v>47</v>
      </c>
      <c r="F38" s="268" t="s">
        <v>21</v>
      </c>
      <c r="G38" s="269">
        <v>3</v>
      </c>
      <c r="H38" s="270">
        <v>4</v>
      </c>
      <c r="I38" s="269">
        <v>4</v>
      </c>
      <c r="J38" s="270">
        <v>4</v>
      </c>
      <c r="K38" s="270">
        <v>3</v>
      </c>
      <c r="L38" s="269">
        <v>3</v>
      </c>
      <c r="M38" s="270">
        <v>4</v>
      </c>
      <c r="N38" s="269">
        <v>4</v>
      </c>
      <c r="O38" s="269">
        <v>4</v>
      </c>
      <c r="P38" s="269">
        <v>4</v>
      </c>
      <c r="Q38" s="269">
        <v>4</v>
      </c>
      <c r="R38" s="269">
        <v>3</v>
      </c>
      <c r="S38" s="269">
        <v>4</v>
      </c>
      <c r="T38" s="269">
        <v>4</v>
      </c>
      <c r="U38" s="269">
        <v>4</v>
      </c>
      <c r="V38" s="269">
        <v>4</v>
      </c>
      <c r="W38" s="269">
        <v>4</v>
      </c>
      <c r="X38" s="271">
        <f>SUM('Regulasi diri'!$G38:$W38)</f>
        <v>64</v>
      </c>
      <c r="Y38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39" spans="1:25" ht="22.5" customHeight="1" x14ac:dyDescent="0.2">
      <c r="A39" s="268" t="s">
        <v>8</v>
      </c>
      <c r="B39" s="268" t="s">
        <v>115</v>
      </c>
      <c r="C39" s="268" t="s">
        <v>24</v>
      </c>
      <c r="D39" s="268" t="s">
        <v>11</v>
      </c>
      <c r="E39" s="268" t="s">
        <v>12</v>
      </c>
      <c r="F39" s="268" t="s">
        <v>21</v>
      </c>
      <c r="G39" s="269">
        <v>4</v>
      </c>
      <c r="H39" s="270">
        <v>4</v>
      </c>
      <c r="I39" s="269">
        <v>3</v>
      </c>
      <c r="J39" s="270">
        <v>3</v>
      </c>
      <c r="K39" s="270">
        <v>4</v>
      </c>
      <c r="L39" s="269">
        <v>4</v>
      </c>
      <c r="M39" s="270">
        <v>3</v>
      </c>
      <c r="N39" s="269">
        <v>3</v>
      </c>
      <c r="O39" s="269">
        <v>3</v>
      </c>
      <c r="P39" s="269">
        <v>3</v>
      </c>
      <c r="Q39" s="269">
        <v>3</v>
      </c>
      <c r="R39" s="269">
        <v>4</v>
      </c>
      <c r="S39" s="269">
        <v>4</v>
      </c>
      <c r="T39" s="269">
        <v>3</v>
      </c>
      <c r="U39" s="269">
        <v>3</v>
      </c>
      <c r="V39" s="269">
        <v>3</v>
      </c>
      <c r="W39" s="269">
        <v>2</v>
      </c>
      <c r="X39" s="271">
        <f>SUM('Regulasi diri'!$G39:$W39)</f>
        <v>56</v>
      </c>
      <c r="Y39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40" spans="1:25" ht="22.5" customHeight="1" x14ac:dyDescent="0.2">
      <c r="A40" s="268" t="s">
        <v>8</v>
      </c>
      <c r="B40" s="268" t="s">
        <v>117</v>
      </c>
      <c r="C40" s="268" t="s">
        <v>24</v>
      </c>
      <c r="D40" s="268" t="s">
        <v>110</v>
      </c>
      <c r="E40" s="268" t="s">
        <v>17</v>
      </c>
      <c r="F40" s="268" t="s">
        <v>26</v>
      </c>
      <c r="G40" s="269">
        <v>3</v>
      </c>
      <c r="H40" s="270">
        <v>4</v>
      </c>
      <c r="I40" s="269">
        <v>3</v>
      </c>
      <c r="J40" s="270">
        <v>3</v>
      </c>
      <c r="K40" s="270">
        <v>4</v>
      </c>
      <c r="L40" s="269">
        <v>4</v>
      </c>
      <c r="M40" s="270">
        <v>4</v>
      </c>
      <c r="N40" s="269">
        <v>3</v>
      </c>
      <c r="O40" s="269">
        <v>2</v>
      </c>
      <c r="P40" s="269">
        <v>3</v>
      </c>
      <c r="Q40" s="269">
        <v>4</v>
      </c>
      <c r="R40" s="269">
        <v>4</v>
      </c>
      <c r="S40" s="269">
        <v>4</v>
      </c>
      <c r="T40" s="269">
        <v>4</v>
      </c>
      <c r="U40" s="269">
        <v>3</v>
      </c>
      <c r="V40" s="269">
        <v>4</v>
      </c>
      <c r="W40" s="269">
        <v>4</v>
      </c>
      <c r="X40" s="271">
        <f>SUM('Regulasi diri'!$G40:$W40)</f>
        <v>60</v>
      </c>
      <c r="Y4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41" spans="1:25" ht="22.5" customHeight="1" x14ac:dyDescent="0.2">
      <c r="A41" s="268" t="s">
        <v>8</v>
      </c>
      <c r="B41" s="268" t="s">
        <v>119</v>
      </c>
      <c r="C41" s="268" t="s">
        <v>10</v>
      </c>
      <c r="D41" s="268" t="s">
        <v>120</v>
      </c>
      <c r="E41" s="268" t="s">
        <v>53</v>
      </c>
      <c r="F41" s="268" t="s">
        <v>26</v>
      </c>
      <c r="G41" s="269">
        <v>2</v>
      </c>
      <c r="H41" s="270">
        <v>3</v>
      </c>
      <c r="I41" s="269">
        <v>2</v>
      </c>
      <c r="J41" s="270">
        <v>2</v>
      </c>
      <c r="K41" s="270">
        <v>3</v>
      </c>
      <c r="L41" s="269">
        <v>3</v>
      </c>
      <c r="M41" s="270">
        <v>2</v>
      </c>
      <c r="N41" s="269">
        <v>3</v>
      </c>
      <c r="O41" s="269">
        <v>2</v>
      </c>
      <c r="P41" s="269">
        <v>3</v>
      </c>
      <c r="Q41" s="269">
        <v>3</v>
      </c>
      <c r="R41" s="269">
        <v>3</v>
      </c>
      <c r="S41" s="269">
        <v>2</v>
      </c>
      <c r="T41" s="269">
        <v>2</v>
      </c>
      <c r="U41" s="269">
        <v>2</v>
      </c>
      <c r="V41" s="269">
        <v>2</v>
      </c>
      <c r="W41" s="269">
        <v>2</v>
      </c>
      <c r="X41" s="271">
        <f>SUM('Regulasi diri'!$G41:$W41)</f>
        <v>41</v>
      </c>
      <c r="Y41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42" spans="1:25" ht="22.5" customHeight="1" x14ac:dyDescent="0.2">
      <c r="A42" s="268" t="s">
        <v>8</v>
      </c>
      <c r="B42" s="268" t="s">
        <v>122</v>
      </c>
      <c r="C42" s="268" t="s">
        <v>24</v>
      </c>
      <c r="D42" s="268" t="s">
        <v>123</v>
      </c>
      <c r="E42" s="268" t="s">
        <v>61</v>
      </c>
      <c r="F42" s="268" t="s">
        <v>21</v>
      </c>
      <c r="G42" s="269">
        <v>4</v>
      </c>
      <c r="H42" s="270">
        <v>4</v>
      </c>
      <c r="I42" s="269">
        <v>3</v>
      </c>
      <c r="J42" s="270">
        <v>3</v>
      </c>
      <c r="K42" s="270">
        <v>3</v>
      </c>
      <c r="L42" s="269">
        <v>4</v>
      </c>
      <c r="M42" s="270">
        <v>4</v>
      </c>
      <c r="N42" s="269">
        <v>3</v>
      </c>
      <c r="O42" s="269">
        <v>4</v>
      </c>
      <c r="P42" s="269">
        <v>4</v>
      </c>
      <c r="Q42" s="269">
        <v>4</v>
      </c>
      <c r="R42" s="269">
        <v>3</v>
      </c>
      <c r="S42" s="269">
        <v>4</v>
      </c>
      <c r="T42" s="269">
        <v>4</v>
      </c>
      <c r="U42" s="269">
        <v>4</v>
      </c>
      <c r="V42" s="269">
        <v>3</v>
      </c>
      <c r="W42" s="269">
        <v>3</v>
      </c>
      <c r="X42" s="271">
        <f>SUM('Regulasi diri'!$G42:$W42)</f>
        <v>61</v>
      </c>
      <c r="Y42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43" spans="1:25" ht="22.5" customHeight="1" x14ac:dyDescent="0.2">
      <c r="A43" s="268" t="s">
        <v>8</v>
      </c>
      <c r="B43" s="268" t="s">
        <v>125</v>
      </c>
      <c r="C43" s="268" t="s">
        <v>10</v>
      </c>
      <c r="D43" s="268" t="s">
        <v>113</v>
      </c>
      <c r="E43" s="268" t="s">
        <v>64</v>
      </c>
      <c r="F43" s="268" t="s">
        <v>21</v>
      </c>
      <c r="G43" s="269">
        <v>3</v>
      </c>
      <c r="H43" s="270">
        <v>3</v>
      </c>
      <c r="I43" s="269">
        <v>3</v>
      </c>
      <c r="J43" s="270">
        <v>2</v>
      </c>
      <c r="K43" s="270">
        <v>3</v>
      </c>
      <c r="L43" s="269">
        <v>2</v>
      </c>
      <c r="M43" s="270">
        <v>3</v>
      </c>
      <c r="N43" s="269">
        <v>3</v>
      </c>
      <c r="O43" s="269">
        <v>2</v>
      </c>
      <c r="P43" s="269">
        <v>3</v>
      </c>
      <c r="Q43" s="269">
        <v>3</v>
      </c>
      <c r="R43" s="269">
        <v>2</v>
      </c>
      <c r="S43" s="269">
        <v>2</v>
      </c>
      <c r="T43" s="269">
        <v>3</v>
      </c>
      <c r="U43" s="269">
        <v>3</v>
      </c>
      <c r="V43" s="269">
        <v>3</v>
      </c>
      <c r="W43" s="269">
        <v>3</v>
      </c>
      <c r="X43" s="271">
        <f>SUM('Regulasi diri'!$G43:$W43)</f>
        <v>46</v>
      </c>
      <c r="Y4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44" spans="1:25" ht="22.5" customHeight="1" x14ac:dyDescent="0.2">
      <c r="A44" s="268" t="s">
        <v>8</v>
      </c>
      <c r="B44" s="268" t="s">
        <v>127</v>
      </c>
      <c r="C44" s="268" t="s">
        <v>10</v>
      </c>
      <c r="D44" s="268" t="s">
        <v>29</v>
      </c>
      <c r="E44" s="268" t="s">
        <v>12</v>
      </c>
      <c r="F44" s="268" t="s">
        <v>13</v>
      </c>
      <c r="G44" s="269">
        <v>2</v>
      </c>
      <c r="H44" s="270">
        <v>1</v>
      </c>
      <c r="I44" s="269">
        <v>3</v>
      </c>
      <c r="J44" s="270">
        <v>3</v>
      </c>
      <c r="K44" s="270">
        <v>2</v>
      </c>
      <c r="L44" s="269">
        <v>1</v>
      </c>
      <c r="M44" s="270">
        <v>2</v>
      </c>
      <c r="N44" s="269">
        <v>1</v>
      </c>
      <c r="O44" s="269">
        <v>3</v>
      </c>
      <c r="P44" s="269">
        <v>3</v>
      </c>
      <c r="Q44" s="269">
        <v>2</v>
      </c>
      <c r="R44" s="269">
        <v>2</v>
      </c>
      <c r="S44" s="269">
        <v>2</v>
      </c>
      <c r="T44" s="269">
        <v>2</v>
      </c>
      <c r="U44" s="269">
        <v>2</v>
      </c>
      <c r="V44" s="269">
        <v>2</v>
      </c>
      <c r="W44" s="269">
        <v>2</v>
      </c>
      <c r="X44" s="271">
        <f>SUM('Regulasi diri'!$G44:$W44)</f>
        <v>35</v>
      </c>
      <c r="Y44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45" spans="1:25" ht="22.5" customHeight="1" x14ac:dyDescent="0.2">
      <c r="A45" s="268" t="s">
        <v>8</v>
      </c>
      <c r="B45" s="268" t="s">
        <v>129</v>
      </c>
      <c r="C45" s="268" t="s">
        <v>10</v>
      </c>
      <c r="D45" s="268" t="s">
        <v>25</v>
      </c>
      <c r="E45" s="268" t="s">
        <v>12</v>
      </c>
      <c r="F45" s="268" t="s">
        <v>26</v>
      </c>
      <c r="G45" s="269">
        <v>4</v>
      </c>
      <c r="H45" s="270">
        <v>3</v>
      </c>
      <c r="I45" s="269">
        <v>3</v>
      </c>
      <c r="J45" s="270">
        <v>4</v>
      </c>
      <c r="K45" s="270">
        <v>3</v>
      </c>
      <c r="L45" s="269">
        <v>4</v>
      </c>
      <c r="M45" s="270">
        <v>4</v>
      </c>
      <c r="N45" s="269">
        <v>4</v>
      </c>
      <c r="O45" s="269">
        <v>4</v>
      </c>
      <c r="P45" s="269">
        <v>3</v>
      </c>
      <c r="Q45" s="269">
        <v>4</v>
      </c>
      <c r="R45" s="269">
        <v>4</v>
      </c>
      <c r="S45" s="269">
        <v>3</v>
      </c>
      <c r="T45" s="269">
        <v>4</v>
      </c>
      <c r="U45" s="269">
        <v>3</v>
      </c>
      <c r="V45" s="269">
        <v>4</v>
      </c>
      <c r="W45" s="269">
        <v>4</v>
      </c>
      <c r="X45" s="271">
        <f>SUM('Regulasi diri'!$G45:$W45)</f>
        <v>62</v>
      </c>
      <c r="Y45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46" spans="1:25" ht="22.5" customHeight="1" x14ac:dyDescent="0.2">
      <c r="A46" s="268" t="s">
        <v>8</v>
      </c>
      <c r="B46" s="268" t="s">
        <v>131</v>
      </c>
      <c r="C46" s="268" t="s">
        <v>10</v>
      </c>
      <c r="D46" s="268" t="s">
        <v>132</v>
      </c>
      <c r="E46" s="268" t="s">
        <v>53</v>
      </c>
      <c r="F46" s="268" t="s">
        <v>13</v>
      </c>
      <c r="G46" s="269">
        <v>4</v>
      </c>
      <c r="H46" s="270">
        <v>4</v>
      </c>
      <c r="I46" s="269">
        <v>3</v>
      </c>
      <c r="J46" s="270">
        <v>4</v>
      </c>
      <c r="K46" s="270">
        <v>3</v>
      </c>
      <c r="L46" s="269">
        <v>4</v>
      </c>
      <c r="M46" s="270">
        <v>4</v>
      </c>
      <c r="N46" s="269">
        <v>4</v>
      </c>
      <c r="O46" s="269">
        <v>4</v>
      </c>
      <c r="P46" s="269">
        <v>4</v>
      </c>
      <c r="Q46" s="269">
        <v>3</v>
      </c>
      <c r="R46" s="269">
        <v>3</v>
      </c>
      <c r="S46" s="269">
        <v>4</v>
      </c>
      <c r="T46" s="269">
        <v>3</v>
      </c>
      <c r="U46" s="269">
        <v>4</v>
      </c>
      <c r="V46" s="269">
        <v>4</v>
      </c>
      <c r="W46" s="269">
        <v>4</v>
      </c>
      <c r="X46" s="271">
        <f>SUM('Regulasi diri'!$G46:$W46)</f>
        <v>63</v>
      </c>
      <c r="Y46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47" spans="1:25" ht="22.5" customHeight="1" x14ac:dyDescent="0.2">
      <c r="A47" s="268" t="s">
        <v>8</v>
      </c>
      <c r="B47" s="268" t="s">
        <v>134</v>
      </c>
      <c r="C47" s="268" t="s">
        <v>24</v>
      </c>
      <c r="D47" s="268" t="s">
        <v>25</v>
      </c>
      <c r="E47" s="268" t="s">
        <v>12</v>
      </c>
      <c r="F47" s="268" t="s">
        <v>26</v>
      </c>
      <c r="G47" s="269">
        <v>3</v>
      </c>
      <c r="H47" s="270">
        <v>3</v>
      </c>
      <c r="I47" s="269">
        <v>3</v>
      </c>
      <c r="J47" s="270">
        <v>3</v>
      </c>
      <c r="K47" s="270">
        <v>4</v>
      </c>
      <c r="L47" s="269">
        <v>4</v>
      </c>
      <c r="M47" s="270">
        <v>3</v>
      </c>
      <c r="N47" s="269">
        <v>4</v>
      </c>
      <c r="O47" s="269">
        <v>4</v>
      </c>
      <c r="P47" s="269">
        <v>4</v>
      </c>
      <c r="Q47" s="269">
        <v>4</v>
      </c>
      <c r="R47" s="269">
        <v>4</v>
      </c>
      <c r="S47" s="269">
        <v>3</v>
      </c>
      <c r="T47" s="269">
        <v>3</v>
      </c>
      <c r="U47" s="269">
        <v>4</v>
      </c>
      <c r="V47" s="269">
        <v>3</v>
      </c>
      <c r="W47" s="269">
        <v>3</v>
      </c>
      <c r="X47" s="271">
        <f>SUM('Regulasi diri'!$G47:$W47)</f>
        <v>59</v>
      </c>
      <c r="Y47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48" spans="1:25" ht="22.5" customHeight="1" x14ac:dyDescent="0.2">
      <c r="A48" s="268" t="s">
        <v>8</v>
      </c>
      <c r="B48" s="268" t="s">
        <v>136</v>
      </c>
      <c r="C48" s="268" t="s">
        <v>24</v>
      </c>
      <c r="D48" s="268" t="s">
        <v>132</v>
      </c>
      <c r="E48" s="268" t="s">
        <v>53</v>
      </c>
      <c r="F48" s="268" t="s">
        <v>21</v>
      </c>
      <c r="G48" s="269">
        <v>2</v>
      </c>
      <c r="H48" s="270">
        <v>1</v>
      </c>
      <c r="I48" s="269">
        <v>3</v>
      </c>
      <c r="J48" s="270">
        <v>3</v>
      </c>
      <c r="K48" s="270">
        <v>3</v>
      </c>
      <c r="L48" s="269">
        <v>1</v>
      </c>
      <c r="M48" s="270">
        <v>2</v>
      </c>
      <c r="N48" s="269">
        <v>3</v>
      </c>
      <c r="O48" s="269">
        <v>2</v>
      </c>
      <c r="P48" s="269">
        <v>2</v>
      </c>
      <c r="Q48" s="269">
        <v>2</v>
      </c>
      <c r="R48" s="269">
        <v>2</v>
      </c>
      <c r="S48" s="269">
        <v>3</v>
      </c>
      <c r="T48" s="269">
        <v>3</v>
      </c>
      <c r="U48" s="269">
        <v>3</v>
      </c>
      <c r="V48" s="269">
        <v>2</v>
      </c>
      <c r="W48" s="269">
        <v>2</v>
      </c>
      <c r="X48" s="271">
        <f>SUM('Regulasi diri'!$G48:$W48)</f>
        <v>39</v>
      </c>
      <c r="Y48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49" spans="1:25" ht="22.5" customHeight="1" x14ac:dyDescent="0.2">
      <c r="A49" s="268" t="s">
        <v>8</v>
      </c>
      <c r="B49" s="268" t="s">
        <v>138</v>
      </c>
      <c r="C49" s="268" t="s">
        <v>10</v>
      </c>
      <c r="D49" s="268" t="s">
        <v>139</v>
      </c>
      <c r="E49" s="268" t="s">
        <v>61</v>
      </c>
      <c r="F49" s="268" t="s">
        <v>21</v>
      </c>
      <c r="G49" s="269">
        <v>3</v>
      </c>
      <c r="H49" s="270">
        <v>4</v>
      </c>
      <c r="I49" s="269">
        <v>4</v>
      </c>
      <c r="J49" s="270">
        <v>4</v>
      </c>
      <c r="K49" s="270">
        <v>4</v>
      </c>
      <c r="L49" s="269">
        <v>4</v>
      </c>
      <c r="M49" s="270">
        <v>3</v>
      </c>
      <c r="N49" s="269">
        <v>3</v>
      </c>
      <c r="O49" s="269">
        <v>4</v>
      </c>
      <c r="P49" s="269">
        <v>3</v>
      </c>
      <c r="Q49" s="269">
        <v>3</v>
      </c>
      <c r="R49" s="269">
        <v>4</v>
      </c>
      <c r="S49" s="269">
        <v>4</v>
      </c>
      <c r="T49" s="269">
        <v>3</v>
      </c>
      <c r="U49" s="269">
        <v>4</v>
      </c>
      <c r="V49" s="269">
        <v>3</v>
      </c>
      <c r="W49" s="269">
        <v>4</v>
      </c>
      <c r="X49" s="271">
        <f>SUM('Regulasi diri'!$G49:$W49)</f>
        <v>61</v>
      </c>
      <c r="Y49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50" spans="1:25" ht="22.5" customHeight="1" x14ac:dyDescent="0.2">
      <c r="A50" s="268" t="s">
        <v>8</v>
      </c>
      <c r="B50" s="268" t="s">
        <v>141</v>
      </c>
      <c r="C50" s="268" t="s">
        <v>24</v>
      </c>
      <c r="D50" s="268" t="s">
        <v>142</v>
      </c>
      <c r="E50" s="268" t="s">
        <v>64</v>
      </c>
      <c r="F50" s="268" t="s">
        <v>26</v>
      </c>
      <c r="G50" s="269">
        <v>3</v>
      </c>
      <c r="H50" s="270">
        <v>3</v>
      </c>
      <c r="I50" s="269">
        <v>2</v>
      </c>
      <c r="J50" s="270">
        <v>4</v>
      </c>
      <c r="K50" s="270">
        <v>3</v>
      </c>
      <c r="L50" s="269">
        <v>4</v>
      </c>
      <c r="M50" s="270">
        <v>4</v>
      </c>
      <c r="N50" s="269">
        <v>3</v>
      </c>
      <c r="O50" s="269">
        <v>2</v>
      </c>
      <c r="P50" s="269">
        <v>3</v>
      </c>
      <c r="Q50" s="269">
        <v>3</v>
      </c>
      <c r="R50" s="269">
        <v>2</v>
      </c>
      <c r="S50" s="269">
        <v>4</v>
      </c>
      <c r="T50" s="269">
        <v>3</v>
      </c>
      <c r="U50" s="269">
        <v>4</v>
      </c>
      <c r="V50" s="269">
        <v>3</v>
      </c>
      <c r="W50" s="269">
        <v>3</v>
      </c>
      <c r="X50" s="271">
        <f>SUM('Regulasi diri'!$G50:$W50)</f>
        <v>53</v>
      </c>
      <c r="Y5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51" spans="1:25" ht="22.5" customHeight="1" x14ac:dyDescent="0.2">
      <c r="A51" s="268" t="s">
        <v>8</v>
      </c>
      <c r="B51" s="268" t="s">
        <v>144</v>
      </c>
      <c r="C51" s="268" t="s">
        <v>10</v>
      </c>
      <c r="D51" s="268" t="s">
        <v>145</v>
      </c>
      <c r="E51" s="268" t="s">
        <v>61</v>
      </c>
      <c r="F51" s="268" t="s">
        <v>26</v>
      </c>
      <c r="G51" s="269">
        <v>4</v>
      </c>
      <c r="H51" s="270">
        <v>4</v>
      </c>
      <c r="I51" s="269">
        <v>4</v>
      </c>
      <c r="J51" s="270">
        <v>4</v>
      </c>
      <c r="K51" s="270">
        <v>3</v>
      </c>
      <c r="L51" s="269">
        <v>3</v>
      </c>
      <c r="M51" s="270">
        <v>4</v>
      </c>
      <c r="N51" s="269">
        <v>4</v>
      </c>
      <c r="O51" s="269">
        <v>4</v>
      </c>
      <c r="P51" s="269">
        <v>3</v>
      </c>
      <c r="Q51" s="269">
        <v>4</v>
      </c>
      <c r="R51" s="269">
        <v>4</v>
      </c>
      <c r="S51" s="269">
        <v>4</v>
      </c>
      <c r="T51" s="269">
        <v>3</v>
      </c>
      <c r="U51" s="269">
        <v>4</v>
      </c>
      <c r="V51" s="269">
        <v>4</v>
      </c>
      <c r="W51" s="269">
        <v>3</v>
      </c>
      <c r="X51" s="271">
        <f>SUM('Regulasi diri'!$G51:$W51)</f>
        <v>63</v>
      </c>
      <c r="Y51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52" spans="1:25" ht="22.5" customHeight="1" x14ac:dyDescent="0.2">
      <c r="A52" s="268" t="s">
        <v>8</v>
      </c>
      <c r="B52" s="268" t="s">
        <v>147</v>
      </c>
      <c r="C52" s="268" t="s">
        <v>10</v>
      </c>
      <c r="D52" s="268" t="s">
        <v>148</v>
      </c>
      <c r="E52" s="268" t="s">
        <v>64</v>
      </c>
      <c r="F52" s="268" t="s">
        <v>21</v>
      </c>
      <c r="G52" s="269">
        <v>4</v>
      </c>
      <c r="H52" s="270">
        <v>4</v>
      </c>
      <c r="I52" s="269">
        <v>4</v>
      </c>
      <c r="J52" s="270">
        <v>4</v>
      </c>
      <c r="K52" s="270">
        <v>4</v>
      </c>
      <c r="L52" s="269">
        <v>4</v>
      </c>
      <c r="M52" s="270">
        <v>4</v>
      </c>
      <c r="N52" s="269">
        <v>3</v>
      </c>
      <c r="O52" s="269">
        <v>2</v>
      </c>
      <c r="P52" s="269">
        <v>3</v>
      </c>
      <c r="Q52" s="269">
        <v>4</v>
      </c>
      <c r="R52" s="269">
        <v>4</v>
      </c>
      <c r="S52" s="269">
        <v>4</v>
      </c>
      <c r="T52" s="269">
        <v>4</v>
      </c>
      <c r="U52" s="269">
        <v>4</v>
      </c>
      <c r="V52" s="269">
        <v>4</v>
      </c>
      <c r="W52" s="269">
        <v>3</v>
      </c>
      <c r="X52" s="271">
        <f>SUM('Regulasi diri'!$G52:$W52)</f>
        <v>63</v>
      </c>
      <c r="Y52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53" spans="1:25" ht="22.5" customHeight="1" x14ac:dyDescent="0.2">
      <c r="A53" s="268" t="s">
        <v>8</v>
      </c>
      <c r="B53" s="268" t="s">
        <v>150</v>
      </c>
      <c r="C53" s="268" t="s">
        <v>10</v>
      </c>
      <c r="D53" s="268" t="s">
        <v>148</v>
      </c>
      <c r="E53" s="268" t="s">
        <v>64</v>
      </c>
      <c r="F53" s="268" t="s">
        <v>21</v>
      </c>
      <c r="G53" s="269">
        <v>3</v>
      </c>
      <c r="H53" s="270">
        <v>2</v>
      </c>
      <c r="I53" s="269">
        <v>2</v>
      </c>
      <c r="J53" s="270">
        <v>3</v>
      </c>
      <c r="K53" s="270">
        <v>2</v>
      </c>
      <c r="L53" s="269">
        <v>3</v>
      </c>
      <c r="M53" s="270">
        <v>3</v>
      </c>
      <c r="N53" s="269">
        <v>3</v>
      </c>
      <c r="O53" s="269">
        <v>3</v>
      </c>
      <c r="P53" s="269">
        <v>3</v>
      </c>
      <c r="Q53" s="269">
        <v>2</v>
      </c>
      <c r="R53" s="269">
        <v>3</v>
      </c>
      <c r="S53" s="269">
        <v>2</v>
      </c>
      <c r="T53" s="269">
        <v>3</v>
      </c>
      <c r="U53" s="269">
        <v>3</v>
      </c>
      <c r="V53" s="269">
        <v>2</v>
      </c>
      <c r="W53" s="269">
        <v>3</v>
      </c>
      <c r="X53" s="271">
        <f>SUM('Regulasi diri'!$G53:$W53)</f>
        <v>45</v>
      </c>
      <c r="Y5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54" spans="1:25" ht="22.5" customHeight="1" x14ac:dyDescent="0.2">
      <c r="A54" s="268" t="s">
        <v>8</v>
      </c>
      <c r="B54" s="268" t="s">
        <v>152</v>
      </c>
      <c r="C54" s="268" t="s">
        <v>24</v>
      </c>
      <c r="D54" s="268" t="s">
        <v>25</v>
      </c>
      <c r="E54" s="268" t="s">
        <v>64</v>
      </c>
      <c r="F54" s="268" t="s">
        <v>26</v>
      </c>
      <c r="G54" s="269">
        <v>3</v>
      </c>
      <c r="H54" s="270">
        <v>3</v>
      </c>
      <c r="I54" s="269">
        <v>4</v>
      </c>
      <c r="J54" s="270">
        <v>4</v>
      </c>
      <c r="K54" s="270">
        <v>3</v>
      </c>
      <c r="L54" s="269">
        <v>4</v>
      </c>
      <c r="M54" s="270">
        <v>4</v>
      </c>
      <c r="N54" s="269">
        <v>4</v>
      </c>
      <c r="O54" s="269">
        <v>4</v>
      </c>
      <c r="P54" s="269">
        <v>3</v>
      </c>
      <c r="Q54" s="269">
        <v>4</v>
      </c>
      <c r="R54" s="269">
        <v>4</v>
      </c>
      <c r="S54" s="269">
        <v>3</v>
      </c>
      <c r="T54" s="269">
        <v>3</v>
      </c>
      <c r="U54" s="269">
        <v>4</v>
      </c>
      <c r="V54" s="269">
        <v>3</v>
      </c>
      <c r="W54" s="269">
        <v>4</v>
      </c>
      <c r="X54" s="271">
        <f>SUM('Regulasi diri'!$G54:$W54)</f>
        <v>61</v>
      </c>
      <c r="Y54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55" spans="1:25" ht="22.5" customHeight="1" x14ac:dyDescent="0.2">
      <c r="A55" s="268" t="s">
        <v>8</v>
      </c>
      <c r="B55" s="268" t="s">
        <v>154</v>
      </c>
      <c r="C55" s="268" t="s">
        <v>10</v>
      </c>
      <c r="D55" s="268" t="s">
        <v>25</v>
      </c>
      <c r="E55" s="268" t="s">
        <v>64</v>
      </c>
      <c r="F55" s="268" t="s">
        <v>26</v>
      </c>
      <c r="G55" s="269">
        <v>2</v>
      </c>
      <c r="H55" s="270">
        <v>2</v>
      </c>
      <c r="I55" s="269">
        <v>2</v>
      </c>
      <c r="J55" s="270">
        <v>2</v>
      </c>
      <c r="K55" s="270">
        <v>2</v>
      </c>
      <c r="L55" s="269">
        <v>2</v>
      </c>
      <c r="M55" s="270">
        <v>2</v>
      </c>
      <c r="N55" s="269">
        <v>2</v>
      </c>
      <c r="O55" s="269">
        <v>2</v>
      </c>
      <c r="P55" s="269">
        <v>2</v>
      </c>
      <c r="Q55" s="269">
        <v>2</v>
      </c>
      <c r="R55" s="269">
        <v>1</v>
      </c>
      <c r="S55" s="269">
        <v>2</v>
      </c>
      <c r="T55" s="269">
        <v>2</v>
      </c>
      <c r="U55" s="269">
        <v>2</v>
      </c>
      <c r="V55" s="269">
        <v>2</v>
      </c>
      <c r="W55" s="269">
        <v>2</v>
      </c>
      <c r="X55" s="271">
        <f>SUM('Regulasi diri'!$G55:$W55)</f>
        <v>33</v>
      </c>
      <c r="Y55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56" spans="1:25" ht="22.5" customHeight="1" x14ac:dyDescent="0.2">
      <c r="A56" s="268" t="s">
        <v>8</v>
      </c>
      <c r="B56" s="268" t="s">
        <v>156</v>
      </c>
      <c r="C56" s="268" t="s">
        <v>24</v>
      </c>
      <c r="D56" s="268" t="s">
        <v>25</v>
      </c>
      <c r="E56" s="268" t="s">
        <v>64</v>
      </c>
      <c r="F56" s="268" t="s">
        <v>157</v>
      </c>
      <c r="G56" s="269">
        <v>3</v>
      </c>
      <c r="H56" s="270">
        <v>3</v>
      </c>
      <c r="I56" s="269">
        <v>2</v>
      </c>
      <c r="J56" s="270">
        <v>3</v>
      </c>
      <c r="K56" s="270">
        <v>3</v>
      </c>
      <c r="L56" s="269">
        <v>3</v>
      </c>
      <c r="M56" s="270">
        <v>2</v>
      </c>
      <c r="N56" s="269">
        <v>3</v>
      </c>
      <c r="O56" s="269">
        <v>3</v>
      </c>
      <c r="P56" s="269">
        <v>2</v>
      </c>
      <c r="Q56" s="269">
        <v>3</v>
      </c>
      <c r="R56" s="269">
        <v>2</v>
      </c>
      <c r="S56" s="269">
        <v>2</v>
      </c>
      <c r="T56" s="269">
        <v>3</v>
      </c>
      <c r="U56" s="269">
        <v>3</v>
      </c>
      <c r="V56" s="269">
        <v>2</v>
      </c>
      <c r="W56" s="269">
        <v>3</v>
      </c>
      <c r="X56" s="271">
        <f>SUM('Regulasi diri'!$G56:$W56)</f>
        <v>45</v>
      </c>
      <c r="Y5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57" spans="1:25" ht="22.5" customHeight="1" x14ac:dyDescent="0.2">
      <c r="A57" s="268" t="s">
        <v>8</v>
      </c>
      <c r="B57" s="268" t="s">
        <v>159</v>
      </c>
      <c r="C57" s="268" t="s">
        <v>10</v>
      </c>
      <c r="D57" s="268" t="s">
        <v>25</v>
      </c>
      <c r="E57" s="268" t="s">
        <v>64</v>
      </c>
      <c r="F57" s="268" t="s">
        <v>26</v>
      </c>
      <c r="G57" s="269">
        <v>4</v>
      </c>
      <c r="H57" s="270">
        <v>4</v>
      </c>
      <c r="I57" s="269">
        <v>3</v>
      </c>
      <c r="J57" s="270">
        <v>4</v>
      </c>
      <c r="K57" s="270">
        <v>4</v>
      </c>
      <c r="L57" s="269">
        <v>4</v>
      </c>
      <c r="M57" s="270">
        <v>4</v>
      </c>
      <c r="N57" s="269">
        <v>4</v>
      </c>
      <c r="O57" s="269">
        <v>4</v>
      </c>
      <c r="P57" s="269">
        <v>4</v>
      </c>
      <c r="Q57" s="269">
        <v>4</v>
      </c>
      <c r="R57" s="269">
        <v>4</v>
      </c>
      <c r="S57" s="269">
        <v>4</v>
      </c>
      <c r="T57" s="269">
        <v>4</v>
      </c>
      <c r="U57" s="269">
        <v>3</v>
      </c>
      <c r="V57" s="269">
        <v>4</v>
      </c>
      <c r="W57" s="269">
        <v>4</v>
      </c>
      <c r="X57" s="271">
        <f>SUM('Regulasi diri'!$G57:$W57)</f>
        <v>66</v>
      </c>
      <c r="Y57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58" spans="1:25" ht="22.5" customHeight="1" x14ac:dyDescent="0.2">
      <c r="A58" s="268" t="s">
        <v>8</v>
      </c>
      <c r="B58" s="268" t="s">
        <v>161</v>
      </c>
      <c r="C58" s="268" t="s">
        <v>10</v>
      </c>
      <c r="D58" s="268" t="s">
        <v>25</v>
      </c>
      <c r="E58" s="268" t="s">
        <v>64</v>
      </c>
      <c r="F58" s="268" t="s">
        <v>26</v>
      </c>
      <c r="G58" s="269">
        <v>4</v>
      </c>
      <c r="H58" s="270">
        <v>3</v>
      </c>
      <c r="I58" s="269">
        <v>3</v>
      </c>
      <c r="J58" s="270">
        <v>3</v>
      </c>
      <c r="K58" s="270">
        <v>3</v>
      </c>
      <c r="L58" s="269">
        <v>4</v>
      </c>
      <c r="M58" s="270">
        <v>3</v>
      </c>
      <c r="N58" s="269">
        <v>3</v>
      </c>
      <c r="O58" s="269">
        <v>3</v>
      </c>
      <c r="P58" s="269">
        <v>3</v>
      </c>
      <c r="Q58" s="269">
        <v>3</v>
      </c>
      <c r="R58" s="269">
        <v>3</v>
      </c>
      <c r="S58" s="269">
        <v>2</v>
      </c>
      <c r="T58" s="269">
        <v>3</v>
      </c>
      <c r="U58" s="269">
        <v>4</v>
      </c>
      <c r="V58" s="269">
        <v>2</v>
      </c>
      <c r="W58" s="269">
        <v>3</v>
      </c>
      <c r="X58" s="271">
        <f>SUM('Regulasi diri'!$G58:$W58)</f>
        <v>52</v>
      </c>
      <c r="Y5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59" spans="1:25" ht="22.5" customHeight="1" x14ac:dyDescent="0.2">
      <c r="A59" s="268" t="s">
        <v>8</v>
      </c>
      <c r="B59" s="268" t="s">
        <v>163</v>
      </c>
      <c r="C59" s="268" t="s">
        <v>24</v>
      </c>
      <c r="D59" s="268" t="s">
        <v>164</v>
      </c>
      <c r="E59" s="268" t="s">
        <v>165</v>
      </c>
      <c r="F59" s="268" t="s">
        <v>26</v>
      </c>
      <c r="G59" s="269">
        <v>2</v>
      </c>
      <c r="H59" s="270">
        <v>2</v>
      </c>
      <c r="I59" s="269">
        <v>2</v>
      </c>
      <c r="J59" s="270">
        <v>3</v>
      </c>
      <c r="K59" s="270">
        <v>2</v>
      </c>
      <c r="L59" s="269">
        <v>3</v>
      </c>
      <c r="M59" s="270">
        <v>2</v>
      </c>
      <c r="N59" s="269">
        <v>3</v>
      </c>
      <c r="O59" s="269">
        <v>3</v>
      </c>
      <c r="P59" s="269">
        <v>3</v>
      </c>
      <c r="Q59" s="269">
        <v>2</v>
      </c>
      <c r="R59" s="269">
        <v>2</v>
      </c>
      <c r="S59" s="269">
        <v>3</v>
      </c>
      <c r="T59" s="269">
        <v>3</v>
      </c>
      <c r="U59" s="269">
        <v>3</v>
      </c>
      <c r="V59" s="269">
        <v>3</v>
      </c>
      <c r="W59" s="269">
        <v>3</v>
      </c>
      <c r="X59" s="271">
        <f>SUM('Regulasi diri'!$G59:$W59)</f>
        <v>44</v>
      </c>
      <c r="Y59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60" spans="1:25" ht="22.5" customHeight="1" x14ac:dyDescent="0.2">
      <c r="A60" s="268" t="s">
        <v>8</v>
      </c>
      <c r="B60" s="268" t="s">
        <v>167</v>
      </c>
      <c r="C60" s="268" t="s">
        <v>10</v>
      </c>
      <c r="D60" s="268" t="s">
        <v>11</v>
      </c>
      <c r="E60" s="268" t="s">
        <v>12</v>
      </c>
      <c r="F60" s="268" t="s">
        <v>21</v>
      </c>
      <c r="G60" s="269">
        <v>3</v>
      </c>
      <c r="H60" s="270">
        <v>3</v>
      </c>
      <c r="I60" s="269">
        <v>3</v>
      </c>
      <c r="J60" s="270">
        <v>4</v>
      </c>
      <c r="K60" s="270">
        <v>3</v>
      </c>
      <c r="L60" s="269">
        <v>3</v>
      </c>
      <c r="M60" s="270">
        <v>2</v>
      </c>
      <c r="N60" s="269">
        <v>2</v>
      </c>
      <c r="O60" s="269">
        <v>2</v>
      </c>
      <c r="P60" s="269">
        <v>3</v>
      </c>
      <c r="Q60" s="269">
        <v>4</v>
      </c>
      <c r="R60" s="269">
        <v>4</v>
      </c>
      <c r="S60" s="269">
        <v>3</v>
      </c>
      <c r="T60" s="269">
        <v>4</v>
      </c>
      <c r="U60" s="269">
        <v>3</v>
      </c>
      <c r="V60" s="269">
        <v>4</v>
      </c>
      <c r="W60" s="269">
        <v>3</v>
      </c>
      <c r="X60" s="271">
        <f>SUM('Regulasi diri'!$G60:$W60)</f>
        <v>53</v>
      </c>
      <c r="Y6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61" spans="1:25" ht="22.5" customHeight="1" x14ac:dyDescent="0.2">
      <c r="A61" s="268" t="s">
        <v>8</v>
      </c>
      <c r="B61" s="268" t="s">
        <v>169</v>
      </c>
      <c r="C61" s="268" t="s">
        <v>24</v>
      </c>
      <c r="D61" s="268" t="s">
        <v>148</v>
      </c>
      <c r="E61" s="268" t="s">
        <v>17</v>
      </c>
      <c r="F61" s="268" t="s">
        <v>26</v>
      </c>
      <c r="G61" s="269">
        <v>2</v>
      </c>
      <c r="H61" s="270">
        <v>2</v>
      </c>
      <c r="I61" s="269">
        <v>2</v>
      </c>
      <c r="J61" s="270">
        <v>2</v>
      </c>
      <c r="K61" s="270">
        <v>2</v>
      </c>
      <c r="L61" s="269">
        <v>2</v>
      </c>
      <c r="M61" s="270">
        <v>2</v>
      </c>
      <c r="N61" s="269">
        <v>2</v>
      </c>
      <c r="O61" s="269">
        <v>2</v>
      </c>
      <c r="P61" s="269">
        <v>2</v>
      </c>
      <c r="Q61" s="269">
        <v>2</v>
      </c>
      <c r="R61" s="269">
        <v>2</v>
      </c>
      <c r="S61" s="269">
        <v>2</v>
      </c>
      <c r="T61" s="269">
        <v>2</v>
      </c>
      <c r="U61" s="269">
        <v>2</v>
      </c>
      <c r="V61" s="269">
        <v>2</v>
      </c>
      <c r="W61" s="269">
        <v>2</v>
      </c>
      <c r="X61" s="271">
        <f>SUM('Regulasi diri'!$G61:$W61)</f>
        <v>34</v>
      </c>
      <c r="Y61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62" spans="1:25" ht="22.5" customHeight="1" x14ac:dyDescent="0.2">
      <c r="A62" s="274" t="s">
        <v>8</v>
      </c>
      <c r="B62" s="274" t="s">
        <v>623</v>
      </c>
      <c r="C62" s="274" t="s">
        <v>10</v>
      </c>
      <c r="D62" s="274" t="s">
        <v>624</v>
      </c>
      <c r="E62" s="274" t="s">
        <v>64</v>
      </c>
      <c r="F62" s="274" t="s">
        <v>21</v>
      </c>
      <c r="G62" s="275">
        <v>2</v>
      </c>
      <c r="H62" s="276">
        <v>2</v>
      </c>
      <c r="I62" s="275">
        <v>2</v>
      </c>
      <c r="J62" s="276">
        <v>3</v>
      </c>
      <c r="K62" s="276">
        <v>4</v>
      </c>
      <c r="L62" s="275">
        <v>3</v>
      </c>
      <c r="M62" s="276">
        <v>2</v>
      </c>
      <c r="N62" s="275">
        <v>3</v>
      </c>
      <c r="O62" s="275">
        <v>3</v>
      </c>
      <c r="P62" s="275">
        <v>3</v>
      </c>
      <c r="Q62" s="275">
        <v>4</v>
      </c>
      <c r="R62" s="275">
        <v>3</v>
      </c>
      <c r="S62" s="275">
        <v>3</v>
      </c>
      <c r="T62" s="275">
        <v>2</v>
      </c>
      <c r="U62" s="275">
        <v>2</v>
      </c>
      <c r="V62" s="275">
        <v>3</v>
      </c>
      <c r="W62" s="275">
        <v>4</v>
      </c>
      <c r="X62" s="277">
        <f>SUM('Regulasi diri'!$G62:$W62)</f>
        <v>48</v>
      </c>
      <c r="Y62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63" spans="1:25" ht="22.5" customHeight="1" x14ac:dyDescent="0.2">
      <c r="A63" s="274" t="s">
        <v>8</v>
      </c>
      <c r="B63" s="274" t="s">
        <v>625</v>
      </c>
      <c r="C63" s="274" t="s">
        <v>24</v>
      </c>
      <c r="D63" s="274" t="s">
        <v>11</v>
      </c>
      <c r="E63" s="274" t="s">
        <v>73</v>
      </c>
      <c r="F63" s="274" t="s">
        <v>21</v>
      </c>
      <c r="G63" s="275">
        <v>3</v>
      </c>
      <c r="H63" s="276">
        <v>2</v>
      </c>
      <c r="I63" s="275">
        <v>2</v>
      </c>
      <c r="J63" s="276">
        <v>2</v>
      </c>
      <c r="K63" s="276">
        <v>2</v>
      </c>
      <c r="L63" s="275">
        <v>2</v>
      </c>
      <c r="M63" s="276">
        <v>3</v>
      </c>
      <c r="N63" s="275">
        <v>3</v>
      </c>
      <c r="O63" s="275">
        <v>3</v>
      </c>
      <c r="P63" s="275">
        <v>3</v>
      </c>
      <c r="Q63" s="275">
        <v>3</v>
      </c>
      <c r="R63" s="275">
        <v>2</v>
      </c>
      <c r="S63" s="275">
        <v>3</v>
      </c>
      <c r="T63" s="275">
        <v>3</v>
      </c>
      <c r="U63" s="275">
        <v>2</v>
      </c>
      <c r="V63" s="275">
        <v>3</v>
      </c>
      <c r="W63" s="275">
        <v>2</v>
      </c>
      <c r="X63" s="277">
        <f>SUM('Regulasi diri'!$G63:$W63)</f>
        <v>43</v>
      </c>
      <c r="Y6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64" spans="1:25" ht="22.5" customHeight="1" x14ac:dyDescent="0.2">
      <c r="A64" s="274" t="s">
        <v>8</v>
      </c>
      <c r="B64" s="274" t="s">
        <v>626</v>
      </c>
      <c r="C64" s="274" t="s">
        <v>10</v>
      </c>
      <c r="D64" s="274" t="s">
        <v>11</v>
      </c>
      <c r="E64" s="274" t="s">
        <v>12</v>
      </c>
      <c r="F64" s="274" t="s">
        <v>26</v>
      </c>
      <c r="G64" s="275">
        <v>2</v>
      </c>
      <c r="H64" s="276">
        <v>3</v>
      </c>
      <c r="I64" s="275">
        <v>2</v>
      </c>
      <c r="J64" s="276">
        <v>2</v>
      </c>
      <c r="K64" s="276">
        <v>2</v>
      </c>
      <c r="L64" s="275">
        <v>3</v>
      </c>
      <c r="M64" s="276">
        <v>3</v>
      </c>
      <c r="N64" s="275">
        <v>2</v>
      </c>
      <c r="O64" s="275">
        <v>3</v>
      </c>
      <c r="P64" s="275">
        <v>3</v>
      </c>
      <c r="Q64" s="275">
        <v>2</v>
      </c>
      <c r="R64" s="275">
        <v>3</v>
      </c>
      <c r="S64" s="275">
        <v>3</v>
      </c>
      <c r="T64" s="275">
        <v>3</v>
      </c>
      <c r="U64" s="275">
        <v>3</v>
      </c>
      <c r="V64" s="275">
        <v>3</v>
      </c>
      <c r="W64" s="275">
        <v>2</v>
      </c>
      <c r="X64" s="277">
        <f>SUM('Regulasi diri'!$G64:$W64)</f>
        <v>44</v>
      </c>
      <c r="Y6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65" spans="1:25" ht="22.5" customHeight="1" x14ac:dyDescent="0.2">
      <c r="A65" s="274" t="s">
        <v>8</v>
      </c>
      <c r="B65" s="274" t="s">
        <v>627</v>
      </c>
      <c r="C65" s="274" t="s">
        <v>24</v>
      </c>
      <c r="D65" s="274" t="s">
        <v>628</v>
      </c>
      <c r="E65" s="274" t="s">
        <v>90</v>
      </c>
      <c r="F65" s="274" t="s">
        <v>157</v>
      </c>
      <c r="G65" s="275">
        <v>3</v>
      </c>
      <c r="H65" s="276">
        <v>2</v>
      </c>
      <c r="I65" s="275">
        <v>3</v>
      </c>
      <c r="J65" s="276">
        <v>3</v>
      </c>
      <c r="K65" s="276">
        <v>3</v>
      </c>
      <c r="L65" s="275">
        <v>4</v>
      </c>
      <c r="M65" s="276">
        <v>3</v>
      </c>
      <c r="N65" s="275">
        <v>3</v>
      </c>
      <c r="O65" s="275">
        <v>3</v>
      </c>
      <c r="P65" s="275">
        <v>3</v>
      </c>
      <c r="Q65" s="275">
        <v>2</v>
      </c>
      <c r="R65" s="275">
        <v>3</v>
      </c>
      <c r="S65" s="275">
        <v>3</v>
      </c>
      <c r="T65" s="275">
        <v>3</v>
      </c>
      <c r="U65" s="275">
        <v>3</v>
      </c>
      <c r="V65" s="275">
        <v>3</v>
      </c>
      <c r="W65" s="275">
        <v>3</v>
      </c>
      <c r="X65" s="277">
        <f>SUM('Regulasi diri'!$G65:$W65)</f>
        <v>50</v>
      </c>
      <c r="Y6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66" spans="1:25" ht="22.5" customHeight="1" x14ac:dyDescent="0.2">
      <c r="A66" s="274" t="s">
        <v>8</v>
      </c>
      <c r="B66" s="274" t="s">
        <v>629</v>
      </c>
      <c r="C66" s="274" t="s">
        <v>24</v>
      </c>
      <c r="D66" s="274" t="s">
        <v>103</v>
      </c>
      <c r="E66" s="274" t="s">
        <v>165</v>
      </c>
      <c r="F66" s="274" t="s">
        <v>26</v>
      </c>
      <c r="G66" s="275">
        <v>3</v>
      </c>
      <c r="H66" s="276">
        <v>2</v>
      </c>
      <c r="I66" s="275">
        <v>3</v>
      </c>
      <c r="J66" s="276">
        <v>4</v>
      </c>
      <c r="K66" s="276">
        <v>4</v>
      </c>
      <c r="L66" s="275">
        <v>3</v>
      </c>
      <c r="M66" s="276">
        <v>3</v>
      </c>
      <c r="N66" s="275">
        <v>3</v>
      </c>
      <c r="O66" s="275">
        <v>4</v>
      </c>
      <c r="P66" s="275">
        <v>4</v>
      </c>
      <c r="Q66" s="275">
        <v>3</v>
      </c>
      <c r="R66" s="275">
        <v>3</v>
      </c>
      <c r="S66" s="275">
        <v>3</v>
      </c>
      <c r="T66" s="275">
        <v>4</v>
      </c>
      <c r="U66" s="275">
        <v>2</v>
      </c>
      <c r="V66" s="275">
        <v>3</v>
      </c>
      <c r="W66" s="275">
        <v>4</v>
      </c>
      <c r="X66" s="277">
        <f>SUM('Regulasi diri'!$G66:$W66)</f>
        <v>55</v>
      </c>
      <c r="Y6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67" spans="1:25" ht="22.5" customHeight="1" x14ac:dyDescent="0.2">
      <c r="A67" s="274" t="s">
        <v>8</v>
      </c>
      <c r="B67" s="274" t="s">
        <v>630</v>
      </c>
      <c r="C67" s="274" t="s">
        <v>24</v>
      </c>
      <c r="D67" s="274" t="s">
        <v>110</v>
      </c>
      <c r="E67" s="274" t="s">
        <v>165</v>
      </c>
      <c r="F67" s="274" t="s">
        <v>21</v>
      </c>
      <c r="G67" s="275">
        <v>3</v>
      </c>
      <c r="H67" s="276">
        <v>3</v>
      </c>
      <c r="I67" s="275">
        <v>3</v>
      </c>
      <c r="J67" s="276">
        <v>3</v>
      </c>
      <c r="K67" s="276">
        <v>3</v>
      </c>
      <c r="L67" s="275">
        <v>3</v>
      </c>
      <c r="M67" s="276">
        <v>2</v>
      </c>
      <c r="N67" s="275">
        <v>4</v>
      </c>
      <c r="O67" s="275">
        <v>3</v>
      </c>
      <c r="P67" s="275">
        <v>3</v>
      </c>
      <c r="Q67" s="275">
        <v>3</v>
      </c>
      <c r="R67" s="275">
        <v>4</v>
      </c>
      <c r="S67" s="275">
        <v>3</v>
      </c>
      <c r="T67" s="275">
        <v>3</v>
      </c>
      <c r="U67" s="275">
        <v>4</v>
      </c>
      <c r="V67" s="275">
        <v>3</v>
      </c>
      <c r="W67" s="275">
        <v>4</v>
      </c>
      <c r="X67" s="277">
        <f>SUM('Regulasi diri'!$G67:$W67)</f>
        <v>54</v>
      </c>
      <c r="Y67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68" spans="1:25" ht="22.5" customHeight="1" x14ac:dyDescent="0.2">
      <c r="A68" s="274" t="s">
        <v>8</v>
      </c>
      <c r="B68" s="274" t="s">
        <v>631</v>
      </c>
      <c r="C68" s="274" t="s">
        <v>10</v>
      </c>
      <c r="D68" s="274" t="s">
        <v>11</v>
      </c>
      <c r="E68" s="274" t="s">
        <v>17</v>
      </c>
      <c r="F68" s="274" t="s">
        <v>157</v>
      </c>
      <c r="G68" s="275">
        <v>3</v>
      </c>
      <c r="H68" s="276">
        <v>3</v>
      </c>
      <c r="I68" s="275">
        <v>4</v>
      </c>
      <c r="J68" s="276">
        <v>3</v>
      </c>
      <c r="K68" s="276">
        <v>3</v>
      </c>
      <c r="L68" s="275">
        <v>3</v>
      </c>
      <c r="M68" s="276">
        <v>2</v>
      </c>
      <c r="N68" s="275">
        <v>4</v>
      </c>
      <c r="O68" s="275">
        <v>4</v>
      </c>
      <c r="P68" s="275">
        <v>4</v>
      </c>
      <c r="Q68" s="275">
        <v>3</v>
      </c>
      <c r="R68" s="275">
        <v>2</v>
      </c>
      <c r="S68" s="275">
        <v>4</v>
      </c>
      <c r="T68" s="275">
        <v>4</v>
      </c>
      <c r="U68" s="275">
        <v>4</v>
      </c>
      <c r="V68" s="275">
        <v>3</v>
      </c>
      <c r="W68" s="275">
        <v>4</v>
      </c>
      <c r="X68" s="277">
        <f>SUM('Regulasi diri'!$G68:$W68)</f>
        <v>57</v>
      </c>
      <c r="Y6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69" spans="1:25" ht="22.5" customHeight="1" x14ac:dyDescent="0.2">
      <c r="A69" s="274" t="s">
        <v>8</v>
      </c>
      <c r="B69" s="274" t="s">
        <v>632</v>
      </c>
      <c r="C69" s="274" t="s">
        <v>10</v>
      </c>
      <c r="D69" s="274" t="s">
        <v>624</v>
      </c>
      <c r="E69" s="274" t="s">
        <v>70</v>
      </c>
      <c r="F69" s="274" t="s">
        <v>26</v>
      </c>
      <c r="G69" s="275">
        <v>2</v>
      </c>
      <c r="H69" s="276">
        <v>2</v>
      </c>
      <c r="I69" s="275">
        <v>3</v>
      </c>
      <c r="J69" s="276">
        <v>3</v>
      </c>
      <c r="K69" s="276">
        <v>2</v>
      </c>
      <c r="L69" s="275">
        <v>2</v>
      </c>
      <c r="M69" s="276">
        <v>3</v>
      </c>
      <c r="N69" s="275">
        <v>2</v>
      </c>
      <c r="O69" s="275">
        <v>2</v>
      </c>
      <c r="P69" s="275">
        <v>2</v>
      </c>
      <c r="Q69" s="275">
        <v>2</v>
      </c>
      <c r="R69" s="275">
        <v>3</v>
      </c>
      <c r="S69" s="275">
        <v>3</v>
      </c>
      <c r="T69" s="275">
        <v>3</v>
      </c>
      <c r="U69" s="275">
        <v>1</v>
      </c>
      <c r="V69" s="275">
        <v>3</v>
      </c>
      <c r="W69" s="275">
        <v>2</v>
      </c>
      <c r="X69" s="277">
        <f>SUM('Regulasi diri'!$G69:$W69)</f>
        <v>40</v>
      </c>
      <c r="Y69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70" spans="1:25" ht="22.5" customHeight="1" x14ac:dyDescent="0.2">
      <c r="A70" s="274" t="s">
        <v>8</v>
      </c>
      <c r="B70" s="274" t="s">
        <v>633</v>
      </c>
      <c r="C70" s="274" t="s">
        <v>10</v>
      </c>
      <c r="D70" s="274" t="s">
        <v>11</v>
      </c>
      <c r="E70" s="274" t="s">
        <v>12</v>
      </c>
      <c r="F70" s="274" t="s">
        <v>21</v>
      </c>
      <c r="G70" s="275">
        <v>4</v>
      </c>
      <c r="H70" s="276">
        <v>4</v>
      </c>
      <c r="I70" s="275">
        <v>3</v>
      </c>
      <c r="J70" s="276">
        <v>3</v>
      </c>
      <c r="K70" s="276">
        <v>4</v>
      </c>
      <c r="L70" s="275">
        <v>3</v>
      </c>
      <c r="M70" s="276">
        <v>3</v>
      </c>
      <c r="N70" s="275">
        <v>3</v>
      </c>
      <c r="O70" s="275">
        <v>2</v>
      </c>
      <c r="P70" s="275">
        <v>3</v>
      </c>
      <c r="Q70" s="275">
        <v>3</v>
      </c>
      <c r="R70" s="275">
        <v>3</v>
      </c>
      <c r="S70" s="275">
        <v>4</v>
      </c>
      <c r="T70" s="275">
        <v>4</v>
      </c>
      <c r="U70" s="275">
        <v>2</v>
      </c>
      <c r="V70" s="275">
        <v>1</v>
      </c>
      <c r="W70" s="275">
        <v>3</v>
      </c>
      <c r="X70" s="277">
        <f>SUM('Regulasi diri'!$G70:$W70)</f>
        <v>52</v>
      </c>
      <c r="Y7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71" spans="1:25" ht="22.5" customHeight="1" x14ac:dyDescent="0.2">
      <c r="A71" s="274" t="s">
        <v>8</v>
      </c>
      <c r="B71" s="274" t="s">
        <v>634</v>
      </c>
      <c r="C71" s="274" t="s">
        <v>24</v>
      </c>
      <c r="D71" s="274" t="s">
        <v>624</v>
      </c>
      <c r="E71" s="274" t="s">
        <v>73</v>
      </c>
      <c r="F71" s="274" t="s">
        <v>21</v>
      </c>
      <c r="G71" s="275">
        <v>2</v>
      </c>
      <c r="H71" s="276">
        <v>3</v>
      </c>
      <c r="I71" s="275">
        <v>4</v>
      </c>
      <c r="J71" s="276">
        <v>1</v>
      </c>
      <c r="K71" s="276">
        <v>3</v>
      </c>
      <c r="L71" s="275">
        <v>3</v>
      </c>
      <c r="M71" s="276">
        <v>3</v>
      </c>
      <c r="N71" s="275">
        <v>3</v>
      </c>
      <c r="O71" s="275">
        <v>3</v>
      </c>
      <c r="P71" s="275">
        <v>3</v>
      </c>
      <c r="Q71" s="275">
        <v>3</v>
      </c>
      <c r="R71" s="275">
        <v>2</v>
      </c>
      <c r="S71" s="275">
        <v>3</v>
      </c>
      <c r="T71" s="275">
        <v>3</v>
      </c>
      <c r="U71" s="275">
        <v>3</v>
      </c>
      <c r="V71" s="275">
        <v>3</v>
      </c>
      <c r="W71" s="275">
        <v>3</v>
      </c>
      <c r="X71" s="277">
        <f>SUM('Regulasi diri'!$G71:$W71)</f>
        <v>48</v>
      </c>
      <c r="Y71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72" spans="1:25" ht="22.5" customHeight="1" x14ac:dyDescent="0.2">
      <c r="A72" s="274" t="s">
        <v>8</v>
      </c>
      <c r="B72" s="274" t="s">
        <v>635</v>
      </c>
      <c r="C72" s="274" t="s">
        <v>24</v>
      </c>
      <c r="D72" s="274" t="s">
        <v>60</v>
      </c>
      <c r="E72" s="274" t="s">
        <v>165</v>
      </c>
      <c r="F72" s="274" t="s">
        <v>21</v>
      </c>
      <c r="G72" s="275">
        <v>2</v>
      </c>
      <c r="H72" s="276">
        <v>3</v>
      </c>
      <c r="I72" s="275">
        <v>2</v>
      </c>
      <c r="J72" s="276">
        <v>3</v>
      </c>
      <c r="K72" s="276">
        <v>3</v>
      </c>
      <c r="L72" s="275">
        <v>2</v>
      </c>
      <c r="M72" s="276">
        <v>3</v>
      </c>
      <c r="N72" s="275">
        <v>2</v>
      </c>
      <c r="O72" s="275">
        <v>3</v>
      </c>
      <c r="P72" s="275">
        <v>2</v>
      </c>
      <c r="Q72" s="275">
        <v>3</v>
      </c>
      <c r="R72" s="275">
        <v>2</v>
      </c>
      <c r="S72" s="275">
        <v>3</v>
      </c>
      <c r="T72" s="275">
        <v>3</v>
      </c>
      <c r="U72" s="275">
        <v>3</v>
      </c>
      <c r="V72" s="275">
        <v>3</v>
      </c>
      <c r="W72" s="275">
        <v>3</v>
      </c>
      <c r="X72" s="277">
        <f>SUM('Regulasi diri'!$G72:$W72)</f>
        <v>45</v>
      </c>
      <c r="Y72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73" spans="1:25" ht="22.5" customHeight="1" x14ac:dyDescent="0.2">
      <c r="A73" s="274" t="s">
        <v>8</v>
      </c>
      <c r="B73" s="274" t="s">
        <v>636</v>
      </c>
      <c r="C73" s="274" t="s">
        <v>10</v>
      </c>
      <c r="D73" s="274" t="s">
        <v>123</v>
      </c>
      <c r="E73" s="274" t="s">
        <v>17</v>
      </c>
      <c r="F73" s="274" t="s">
        <v>26</v>
      </c>
      <c r="G73" s="275">
        <v>3</v>
      </c>
      <c r="H73" s="276">
        <v>4</v>
      </c>
      <c r="I73" s="275">
        <v>4</v>
      </c>
      <c r="J73" s="276">
        <v>4</v>
      </c>
      <c r="K73" s="276">
        <v>4</v>
      </c>
      <c r="L73" s="275">
        <v>4</v>
      </c>
      <c r="M73" s="276">
        <v>4</v>
      </c>
      <c r="N73" s="275">
        <v>4</v>
      </c>
      <c r="O73" s="275">
        <v>4</v>
      </c>
      <c r="P73" s="275">
        <v>4</v>
      </c>
      <c r="Q73" s="275">
        <v>4</v>
      </c>
      <c r="R73" s="275">
        <v>4</v>
      </c>
      <c r="S73" s="275">
        <v>4</v>
      </c>
      <c r="T73" s="275">
        <v>3</v>
      </c>
      <c r="U73" s="275">
        <v>4</v>
      </c>
      <c r="V73" s="275">
        <v>4</v>
      </c>
      <c r="W73" s="275">
        <v>4</v>
      </c>
      <c r="X73" s="277">
        <f>SUM('Regulasi diri'!$G73:$W73)</f>
        <v>66</v>
      </c>
      <c r="Y73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74" spans="1:25" ht="22.5" customHeight="1" x14ac:dyDescent="0.2">
      <c r="A74" s="274" t="s">
        <v>8</v>
      </c>
      <c r="B74" s="274" t="s">
        <v>637</v>
      </c>
      <c r="C74" s="274" t="s">
        <v>24</v>
      </c>
      <c r="D74" s="274" t="s">
        <v>103</v>
      </c>
      <c r="E74" s="274" t="s">
        <v>53</v>
      </c>
      <c r="F74" s="274" t="s">
        <v>13</v>
      </c>
      <c r="G74" s="275">
        <v>3</v>
      </c>
      <c r="H74" s="276">
        <v>2</v>
      </c>
      <c r="I74" s="275">
        <v>4</v>
      </c>
      <c r="J74" s="276">
        <v>4</v>
      </c>
      <c r="K74" s="276">
        <v>2</v>
      </c>
      <c r="L74" s="275">
        <v>3</v>
      </c>
      <c r="M74" s="276">
        <v>3</v>
      </c>
      <c r="N74" s="275">
        <v>4</v>
      </c>
      <c r="O74" s="275">
        <v>4</v>
      </c>
      <c r="P74" s="275">
        <v>3</v>
      </c>
      <c r="Q74" s="275">
        <v>3</v>
      </c>
      <c r="R74" s="275">
        <v>4</v>
      </c>
      <c r="S74" s="275">
        <v>4</v>
      </c>
      <c r="T74" s="275">
        <v>4</v>
      </c>
      <c r="U74" s="275">
        <v>4</v>
      </c>
      <c r="V74" s="275">
        <v>4</v>
      </c>
      <c r="W74" s="275">
        <v>4</v>
      </c>
      <c r="X74" s="277">
        <f>SUM('Regulasi diri'!$G74:$W74)</f>
        <v>59</v>
      </c>
      <c r="Y7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75" spans="1:25" ht="22.5" customHeight="1" x14ac:dyDescent="0.2">
      <c r="A75" s="274" t="s">
        <v>8</v>
      </c>
      <c r="B75" s="274" t="s">
        <v>638</v>
      </c>
      <c r="C75" s="274" t="s">
        <v>10</v>
      </c>
      <c r="D75" s="274" t="s">
        <v>113</v>
      </c>
      <c r="E75" s="274" t="s">
        <v>47</v>
      </c>
      <c r="F75" s="274" t="s">
        <v>13</v>
      </c>
      <c r="G75" s="275">
        <v>2</v>
      </c>
      <c r="H75" s="276">
        <v>3</v>
      </c>
      <c r="I75" s="275">
        <v>3</v>
      </c>
      <c r="J75" s="276">
        <v>2</v>
      </c>
      <c r="K75" s="276">
        <v>2</v>
      </c>
      <c r="L75" s="275">
        <v>2</v>
      </c>
      <c r="M75" s="276">
        <v>1</v>
      </c>
      <c r="N75" s="275">
        <v>3</v>
      </c>
      <c r="O75" s="275">
        <v>1</v>
      </c>
      <c r="P75" s="275">
        <v>2</v>
      </c>
      <c r="Q75" s="275">
        <v>3</v>
      </c>
      <c r="R75" s="275">
        <v>3</v>
      </c>
      <c r="S75" s="275">
        <v>2</v>
      </c>
      <c r="T75" s="275">
        <v>2</v>
      </c>
      <c r="U75" s="275">
        <v>2</v>
      </c>
      <c r="V75" s="275">
        <v>3</v>
      </c>
      <c r="W75" s="275">
        <v>2</v>
      </c>
      <c r="X75" s="277">
        <f>SUM('Regulasi diri'!$G75:$W75)</f>
        <v>38</v>
      </c>
      <c r="Y75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76" spans="1:25" ht="22.5" customHeight="1" x14ac:dyDescent="0.2">
      <c r="A76" s="274" t="s">
        <v>8</v>
      </c>
      <c r="B76" s="274" t="s">
        <v>639</v>
      </c>
      <c r="C76" s="274" t="s">
        <v>24</v>
      </c>
      <c r="D76" s="274" t="s">
        <v>624</v>
      </c>
      <c r="E76" s="274" t="s">
        <v>165</v>
      </c>
      <c r="F76" s="274" t="s">
        <v>26</v>
      </c>
      <c r="G76" s="275">
        <v>2</v>
      </c>
      <c r="H76" s="276">
        <v>3</v>
      </c>
      <c r="I76" s="275">
        <v>2</v>
      </c>
      <c r="J76" s="276">
        <v>2</v>
      </c>
      <c r="K76" s="276">
        <v>3</v>
      </c>
      <c r="L76" s="275">
        <v>2</v>
      </c>
      <c r="M76" s="276">
        <v>2</v>
      </c>
      <c r="N76" s="275">
        <v>2</v>
      </c>
      <c r="O76" s="275">
        <v>2</v>
      </c>
      <c r="P76" s="275">
        <v>2</v>
      </c>
      <c r="Q76" s="275">
        <v>2</v>
      </c>
      <c r="R76" s="275">
        <v>3</v>
      </c>
      <c r="S76" s="275">
        <v>2</v>
      </c>
      <c r="T76" s="275">
        <v>3</v>
      </c>
      <c r="U76" s="275">
        <v>2</v>
      </c>
      <c r="V76" s="275">
        <v>3</v>
      </c>
      <c r="W76" s="275">
        <v>2</v>
      </c>
      <c r="X76" s="277">
        <f>SUM('Regulasi diri'!$G76:$W76)</f>
        <v>39</v>
      </c>
      <c r="Y76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77" spans="1:25" ht="22.5" customHeight="1" x14ac:dyDescent="0.2">
      <c r="A77" s="274" t="s">
        <v>8</v>
      </c>
      <c r="B77" s="274" t="s">
        <v>640</v>
      </c>
      <c r="C77" s="274" t="s">
        <v>10</v>
      </c>
      <c r="D77" s="274" t="s">
        <v>11</v>
      </c>
      <c r="E77" s="274" t="s">
        <v>12</v>
      </c>
      <c r="F77" s="274" t="s">
        <v>26</v>
      </c>
      <c r="G77" s="275">
        <v>3</v>
      </c>
      <c r="H77" s="276">
        <v>3</v>
      </c>
      <c r="I77" s="275">
        <v>3</v>
      </c>
      <c r="J77" s="276">
        <v>3</v>
      </c>
      <c r="K77" s="276">
        <v>2</v>
      </c>
      <c r="L77" s="275">
        <v>3</v>
      </c>
      <c r="M77" s="276">
        <v>3</v>
      </c>
      <c r="N77" s="275">
        <v>3</v>
      </c>
      <c r="O77" s="275">
        <v>3</v>
      </c>
      <c r="P77" s="275">
        <v>4</v>
      </c>
      <c r="Q77" s="275">
        <v>3</v>
      </c>
      <c r="R77" s="275">
        <v>3</v>
      </c>
      <c r="S77" s="275">
        <v>2</v>
      </c>
      <c r="T77" s="275">
        <v>3</v>
      </c>
      <c r="U77" s="275">
        <v>3</v>
      </c>
      <c r="V77" s="275">
        <v>3</v>
      </c>
      <c r="W77" s="275">
        <v>3</v>
      </c>
      <c r="X77" s="277">
        <f>SUM('Regulasi diri'!$G77:$W77)</f>
        <v>50</v>
      </c>
      <c r="Y77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78" spans="1:25" ht="22.5" customHeight="1" x14ac:dyDescent="0.2">
      <c r="A78" s="274" t="s">
        <v>8</v>
      </c>
      <c r="B78" s="274" t="s">
        <v>641</v>
      </c>
      <c r="C78" s="274" t="s">
        <v>24</v>
      </c>
      <c r="D78" s="274" t="s">
        <v>113</v>
      </c>
      <c r="E78" s="274" t="s">
        <v>17</v>
      </c>
      <c r="F78" s="274" t="s">
        <v>26</v>
      </c>
      <c r="G78" s="275">
        <v>2</v>
      </c>
      <c r="H78" s="276">
        <v>3</v>
      </c>
      <c r="I78" s="275">
        <v>1</v>
      </c>
      <c r="J78" s="276">
        <v>3</v>
      </c>
      <c r="K78" s="276">
        <v>3</v>
      </c>
      <c r="L78" s="275">
        <v>1</v>
      </c>
      <c r="M78" s="276">
        <v>3</v>
      </c>
      <c r="N78" s="275">
        <v>3</v>
      </c>
      <c r="O78" s="275">
        <v>2</v>
      </c>
      <c r="P78" s="275">
        <v>3</v>
      </c>
      <c r="Q78" s="275">
        <v>3</v>
      </c>
      <c r="R78" s="275">
        <v>3</v>
      </c>
      <c r="S78" s="275">
        <v>2</v>
      </c>
      <c r="T78" s="275">
        <v>3</v>
      </c>
      <c r="U78" s="275">
        <v>3</v>
      </c>
      <c r="V78" s="275">
        <v>3</v>
      </c>
      <c r="W78" s="275">
        <v>2</v>
      </c>
      <c r="X78" s="277">
        <f>SUM('Regulasi diri'!$G78:$W78)</f>
        <v>43</v>
      </c>
      <c r="Y7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79" spans="1:25" ht="22.5" customHeight="1" x14ac:dyDescent="0.2">
      <c r="A79" s="274" t="s">
        <v>8</v>
      </c>
      <c r="B79" s="274" t="s">
        <v>642</v>
      </c>
      <c r="C79" s="274" t="s">
        <v>10</v>
      </c>
      <c r="D79" s="274" t="s">
        <v>113</v>
      </c>
      <c r="E79" s="274" t="s">
        <v>47</v>
      </c>
      <c r="F79" s="274" t="s">
        <v>157</v>
      </c>
      <c r="G79" s="275">
        <v>3</v>
      </c>
      <c r="H79" s="276">
        <v>3</v>
      </c>
      <c r="I79" s="275">
        <v>3</v>
      </c>
      <c r="J79" s="276">
        <v>3</v>
      </c>
      <c r="K79" s="276">
        <v>3</v>
      </c>
      <c r="L79" s="275">
        <v>4</v>
      </c>
      <c r="M79" s="276">
        <v>2</v>
      </c>
      <c r="N79" s="275">
        <v>3</v>
      </c>
      <c r="O79" s="275">
        <v>3</v>
      </c>
      <c r="P79" s="275">
        <v>3</v>
      </c>
      <c r="Q79" s="275">
        <v>3</v>
      </c>
      <c r="R79" s="275">
        <v>3</v>
      </c>
      <c r="S79" s="275">
        <v>3</v>
      </c>
      <c r="T79" s="275">
        <v>3</v>
      </c>
      <c r="U79" s="275">
        <v>4</v>
      </c>
      <c r="V79" s="275">
        <v>2</v>
      </c>
      <c r="W79" s="275">
        <v>2</v>
      </c>
      <c r="X79" s="277">
        <f>SUM('Regulasi diri'!$G79:$W79)</f>
        <v>50</v>
      </c>
      <c r="Y79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80" spans="1:25" ht="22.5" customHeight="1" x14ac:dyDescent="0.2">
      <c r="A80" s="274" t="s">
        <v>8</v>
      </c>
      <c r="B80" s="274" t="s">
        <v>643</v>
      </c>
      <c r="C80" s="274" t="s">
        <v>24</v>
      </c>
      <c r="D80" s="274" t="s">
        <v>11</v>
      </c>
      <c r="E80" s="274" t="s">
        <v>12</v>
      </c>
      <c r="F80" s="274" t="s">
        <v>157</v>
      </c>
      <c r="G80" s="275">
        <v>4</v>
      </c>
      <c r="H80" s="276">
        <v>3</v>
      </c>
      <c r="I80" s="275">
        <v>3</v>
      </c>
      <c r="J80" s="276">
        <v>2</v>
      </c>
      <c r="K80" s="276">
        <v>3</v>
      </c>
      <c r="L80" s="275">
        <v>3</v>
      </c>
      <c r="M80" s="276">
        <v>3</v>
      </c>
      <c r="N80" s="275">
        <v>3</v>
      </c>
      <c r="O80" s="275">
        <v>4</v>
      </c>
      <c r="P80" s="275">
        <v>3</v>
      </c>
      <c r="Q80" s="275">
        <v>3</v>
      </c>
      <c r="R80" s="275">
        <v>4</v>
      </c>
      <c r="S80" s="275">
        <v>3</v>
      </c>
      <c r="T80" s="275">
        <v>3</v>
      </c>
      <c r="U80" s="275">
        <v>4</v>
      </c>
      <c r="V80" s="275">
        <v>3</v>
      </c>
      <c r="W80" s="275">
        <v>3</v>
      </c>
      <c r="X80" s="277">
        <f>SUM('Regulasi diri'!$G80:$W80)</f>
        <v>54</v>
      </c>
      <c r="Y8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81" spans="1:25" ht="22.5" customHeight="1" x14ac:dyDescent="0.2">
      <c r="A81" s="274" t="s">
        <v>8</v>
      </c>
      <c r="B81" s="274" t="s">
        <v>644</v>
      </c>
      <c r="C81" s="274" t="s">
        <v>24</v>
      </c>
      <c r="D81" s="274" t="s">
        <v>60</v>
      </c>
      <c r="E81" s="274" t="s">
        <v>73</v>
      </c>
      <c r="F81" s="274" t="s">
        <v>13</v>
      </c>
      <c r="G81" s="275">
        <v>2</v>
      </c>
      <c r="H81" s="276">
        <v>3</v>
      </c>
      <c r="I81" s="275">
        <v>1</v>
      </c>
      <c r="J81" s="276">
        <v>3</v>
      </c>
      <c r="K81" s="276">
        <v>2</v>
      </c>
      <c r="L81" s="275">
        <v>2</v>
      </c>
      <c r="M81" s="276">
        <v>3</v>
      </c>
      <c r="N81" s="275">
        <v>2</v>
      </c>
      <c r="O81" s="275">
        <v>3</v>
      </c>
      <c r="P81" s="275">
        <v>2</v>
      </c>
      <c r="Q81" s="275">
        <v>2</v>
      </c>
      <c r="R81" s="275">
        <v>3</v>
      </c>
      <c r="S81" s="275">
        <v>2</v>
      </c>
      <c r="T81" s="275">
        <v>1</v>
      </c>
      <c r="U81" s="275">
        <v>2</v>
      </c>
      <c r="V81" s="275">
        <v>3</v>
      </c>
      <c r="W81" s="275">
        <v>1</v>
      </c>
      <c r="X81" s="277">
        <f>SUM('Regulasi diri'!$G81:$W81)</f>
        <v>37</v>
      </c>
      <c r="Y81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82" spans="1:25" ht="22.5" customHeight="1" x14ac:dyDescent="0.2">
      <c r="A82" s="274" t="s">
        <v>8</v>
      </c>
      <c r="B82" s="274" t="s">
        <v>645</v>
      </c>
      <c r="C82" s="274" t="s">
        <v>10</v>
      </c>
      <c r="D82" s="274" t="s">
        <v>113</v>
      </c>
      <c r="E82" s="274" t="s">
        <v>47</v>
      </c>
      <c r="F82" s="274" t="s">
        <v>26</v>
      </c>
      <c r="G82" s="275">
        <v>4</v>
      </c>
      <c r="H82" s="276">
        <v>3</v>
      </c>
      <c r="I82" s="275">
        <v>3</v>
      </c>
      <c r="J82" s="276">
        <v>3</v>
      </c>
      <c r="K82" s="276">
        <v>3</v>
      </c>
      <c r="L82" s="275">
        <v>2</v>
      </c>
      <c r="M82" s="276">
        <v>3</v>
      </c>
      <c r="N82" s="275">
        <v>3</v>
      </c>
      <c r="O82" s="275">
        <v>3</v>
      </c>
      <c r="P82" s="275">
        <v>3</v>
      </c>
      <c r="Q82" s="275">
        <v>3</v>
      </c>
      <c r="R82" s="275">
        <v>3</v>
      </c>
      <c r="S82" s="275">
        <v>2</v>
      </c>
      <c r="T82" s="275">
        <v>3</v>
      </c>
      <c r="U82" s="275">
        <v>3</v>
      </c>
      <c r="V82" s="275">
        <v>3</v>
      </c>
      <c r="W82" s="275">
        <v>2</v>
      </c>
      <c r="X82" s="277">
        <f>SUM('Regulasi diri'!$G82:$W82)</f>
        <v>49</v>
      </c>
      <c r="Y82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83" spans="1:25" ht="22.5" customHeight="1" x14ac:dyDescent="0.2">
      <c r="A83" s="274" t="s">
        <v>8</v>
      </c>
      <c r="B83" s="274" t="s">
        <v>646</v>
      </c>
      <c r="C83" s="274" t="s">
        <v>10</v>
      </c>
      <c r="D83" s="274" t="s">
        <v>11</v>
      </c>
      <c r="E83" s="274" t="s">
        <v>12</v>
      </c>
      <c r="F83" s="274" t="s">
        <v>13</v>
      </c>
      <c r="G83" s="275">
        <v>4</v>
      </c>
      <c r="H83" s="276">
        <v>4</v>
      </c>
      <c r="I83" s="275">
        <v>3</v>
      </c>
      <c r="J83" s="276">
        <v>4</v>
      </c>
      <c r="K83" s="276">
        <v>4</v>
      </c>
      <c r="L83" s="275">
        <v>3</v>
      </c>
      <c r="M83" s="276">
        <v>3</v>
      </c>
      <c r="N83" s="275">
        <v>4</v>
      </c>
      <c r="O83" s="275">
        <v>4</v>
      </c>
      <c r="P83" s="275">
        <v>4</v>
      </c>
      <c r="Q83" s="275">
        <v>4</v>
      </c>
      <c r="R83" s="275">
        <v>4</v>
      </c>
      <c r="S83" s="275">
        <v>4</v>
      </c>
      <c r="T83" s="275">
        <v>4</v>
      </c>
      <c r="U83" s="275">
        <v>4</v>
      </c>
      <c r="V83" s="275">
        <v>4</v>
      </c>
      <c r="W83" s="275">
        <v>4</v>
      </c>
      <c r="X83" s="277">
        <f>SUM('Regulasi diri'!$G83:$W83)</f>
        <v>65</v>
      </c>
      <c r="Y83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84" spans="1:25" ht="22.5" customHeight="1" x14ac:dyDescent="0.2">
      <c r="A84" s="274" t="s">
        <v>8</v>
      </c>
      <c r="B84" s="274" t="s">
        <v>647</v>
      </c>
      <c r="C84" s="274" t="s">
        <v>24</v>
      </c>
      <c r="D84" s="274" t="s">
        <v>123</v>
      </c>
      <c r="E84" s="274" t="s">
        <v>17</v>
      </c>
      <c r="F84" s="274" t="s">
        <v>157</v>
      </c>
      <c r="G84" s="275">
        <v>3</v>
      </c>
      <c r="H84" s="276">
        <v>3</v>
      </c>
      <c r="I84" s="275">
        <v>4</v>
      </c>
      <c r="J84" s="276">
        <v>4</v>
      </c>
      <c r="K84" s="276">
        <v>3</v>
      </c>
      <c r="L84" s="275">
        <v>4</v>
      </c>
      <c r="M84" s="276">
        <v>2</v>
      </c>
      <c r="N84" s="275">
        <v>4</v>
      </c>
      <c r="O84" s="275">
        <v>3</v>
      </c>
      <c r="P84" s="275">
        <v>3</v>
      </c>
      <c r="Q84" s="275">
        <v>2</v>
      </c>
      <c r="R84" s="275">
        <v>3</v>
      </c>
      <c r="S84" s="275">
        <v>3</v>
      </c>
      <c r="T84" s="275">
        <v>3</v>
      </c>
      <c r="U84" s="275">
        <v>2</v>
      </c>
      <c r="V84" s="275">
        <v>3</v>
      </c>
      <c r="W84" s="275">
        <v>3</v>
      </c>
      <c r="X84" s="277">
        <f>SUM('Regulasi diri'!$G84:$W84)</f>
        <v>52</v>
      </c>
      <c r="Y8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85" spans="1:25" ht="22.5" customHeight="1" x14ac:dyDescent="0.2">
      <c r="A85" s="274" t="s">
        <v>8</v>
      </c>
      <c r="B85" s="274" t="s">
        <v>648</v>
      </c>
      <c r="C85" s="274" t="s">
        <v>10</v>
      </c>
      <c r="D85" s="274" t="s">
        <v>113</v>
      </c>
      <c r="E85" s="274" t="s">
        <v>47</v>
      </c>
      <c r="F85" s="274" t="s">
        <v>26</v>
      </c>
      <c r="G85" s="275">
        <v>3</v>
      </c>
      <c r="H85" s="276">
        <v>3</v>
      </c>
      <c r="I85" s="275">
        <v>3</v>
      </c>
      <c r="J85" s="276">
        <v>3</v>
      </c>
      <c r="K85" s="276">
        <v>3</v>
      </c>
      <c r="L85" s="275">
        <v>3</v>
      </c>
      <c r="M85" s="276">
        <v>3</v>
      </c>
      <c r="N85" s="275">
        <v>2</v>
      </c>
      <c r="O85" s="275">
        <v>2</v>
      </c>
      <c r="P85" s="275">
        <v>3</v>
      </c>
      <c r="Q85" s="275">
        <v>2</v>
      </c>
      <c r="R85" s="275">
        <v>2</v>
      </c>
      <c r="S85" s="275">
        <v>2</v>
      </c>
      <c r="T85" s="275">
        <v>3</v>
      </c>
      <c r="U85" s="275">
        <v>3</v>
      </c>
      <c r="V85" s="275">
        <v>2</v>
      </c>
      <c r="W85" s="275">
        <v>3</v>
      </c>
      <c r="X85" s="277">
        <f>SUM('Regulasi diri'!$G85:$W85)</f>
        <v>45</v>
      </c>
      <c r="Y8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86" spans="1:25" ht="22.5" customHeight="1" x14ac:dyDescent="0.2">
      <c r="A86" s="274" t="s">
        <v>8</v>
      </c>
      <c r="B86" s="274" t="s">
        <v>649</v>
      </c>
      <c r="C86" s="274" t="s">
        <v>10</v>
      </c>
      <c r="D86" s="274" t="s">
        <v>624</v>
      </c>
      <c r="E86" s="274" t="s">
        <v>64</v>
      </c>
      <c r="F86" s="274" t="s">
        <v>157</v>
      </c>
      <c r="G86" s="275">
        <v>3</v>
      </c>
      <c r="H86" s="276">
        <v>4</v>
      </c>
      <c r="I86" s="275">
        <v>3</v>
      </c>
      <c r="J86" s="276">
        <v>3</v>
      </c>
      <c r="K86" s="276">
        <v>2</v>
      </c>
      <c r="L86" s="275">
        <v>3</v>
      </c>
      <c r="M86" s="276">
        <v>4</v>
      </c>
      <c r="N86" s="275">
        <v>4</v>
      </c>
      <c r="O86" s="275">
        <v>3</v>
      </c>
      <c r="P86" s="275">
        <v>2</v>
      </c>
      <c r="Q86" s="275">
        <v>3</v>
      </c>
      <c r="R86" s="275">
        <v>4</v>
      </c>
      <c r="S86" s="275">
        <v>3</v>
      </c>
      <c r="T86" s="275">
        <v>3</v>
      </c>
      <c r="U86" s="275">
        <v>2</v>
      </c>
      <c r="V86" s="275">
        <v>4</v>
      </c>
      <c r="W86" s="275">
        <v>3</v>
      </c>
      <c r="X86" s="277">
        <f>SUM('Regulasi diri'!$G86:$W86)</f>
        <v>53</v>
      </c>
      <c r="Y8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87" spans="1:25" ht="22.5" customHeight="1" x14ac:dyDescent="0.2">
      <c r="A87" s="274" t="s">
        <v>8</v>
      </c>
      <c r="B87" s="274" t="s">
        <v>650</v>
      </c>
      <c r="C87" s="274" t="s">
        <v>24</v>
      </c>
      <c r="D87" s="274" t="s">
        <v>60</v>
      </c>
      <c r="E87" s="274" t="s">
        <v>64</v>
      </c>
      <c r="F87" s="274" t="s">
        <v>157</v>
      </c>
      <c r="G87" s="275">
        <v>2</v>
      </c>
      <c r="H87" s="276">
        <v>2</v>
      </c>
      <c r="I87" s="275">
        <v>3</v>
      </c>
      <c r="J87" s="276">
        <v>3</v>
      </c>
      <c r="K87" s="276">
        <v>2</v>
      </c>
      <c r="L87" s="275">
        <v>3</v>
      </c>
      <c r="M87" s="276">
        <v>2</v>
      </c>
      <c r="N87" s="275">
        <v>2</v>
      </c>
      <c r="O87" s="275">
        <v>3</v>
      </c>
      <c r="P87" s="275">
        <v>2</v>
      </c>
      <c r="Q87" s="275">
        <v>3</v>
      </c>
      <c r="R87" s="275">
        <v>2</v>
      </c>
      <c r="S87" s="275">
        <v>1</v>
      </c>
      <c r="T87" s="275">
        <v>2</v>
      </c>
      <c r="U87" s="275">
        <v>2</v>
      </c>
      <c r="V87" s="275">
        <v>2</v>
      </c>
      <c r="W87" s="275">
        <v>2</v>
      </c>
      <c r="X87" s="277">
        <f>SUM('Regulasi diri'!$G87:$W87)</f>
        <v>38</v>
      </c>
      <c r="Y87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88" spans="1:25" ht="22.5" customHeight="1" x14ac:dyDescent="0.2">
      <c r="A88" s="274" t="s">
        <v>8</v>
      </c>
      <c r="B88" s="274" t="s">
        <v>651</v>
      </c>
      <c r="C88" s="274" t="s">
        <v>10</v>
      </c>
      <c r="D88" s="274" t="s">
        <v>113</v>
      </c>
      <c r="E88" s="274" t="s">
        <v>17</v>
      </c>
      <c r="F88" s="274" t="s">
        <v>13</v>
      </c>
      <c r="G88" s="275">
        <v>4</v>
      </c>
      <c r="H88" s="276">
        <v>2</v>
      </c>
      <c r="I88" s="275">
        <v>2</v>
      </c>
      <c r="J88" s="276">
        <v>3</v>
      </c>
      <c r="K88" s="276">
        <v>2</v>
      </c>
      <c r="L88" s="275">
        <v>3</v>
      </c>
      <c r="M88" s="276">
        <v>3</v>
      </c>
      <c r="N88" s="275">
        <v>2</v>
      </c>
      <c r="O88" s="275">
        <v>3</v>
      </c>
      <c r="P88" s="275">
        <v>4</v>
      </c>
      <c r="Q88" s="275">
        <v>2</v>
      </c>
      <c r="R88" s="275">
        <v>4</v>
      </c>
      <c r="S88" s="275">
        <v>4</v>
      </c>
      <c r="T88" s="275">
        <v>2</v>
      </c>
      <c r="U88" s="275">
        <v>3</v>
      </c>
      <c r="V88" s="275">
        <v>2</v>
      </c>
      <c r="W88" s="275">
        <v>3</v>
      </c>
      <c r="X88" s="277">
        <f>SUM('Regulasi diri'!$G88:$W88)</f>
        <v>48</v>
      </c>
      <c r="Y8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89" spans="1:25" ht="22.5" customHeight="1" x14ac:dyDescent="0.2">
      <c r="A89" s="274" t="s">
        <v>8</v>
      </c>
      <c r="B89" s="274" t="s">
        <v>652</v>
      </c>
      <c r="C89" s="274" t="s">
        <v>10</v>
      </c>
      <c r="D89" s="274" t="s">
        <v>11</v>
      </c>
      <c r="E89" s="274" t="s">
        <v>73</v>
      </c>
      <c r="F89" s="274" t="s">
        <v>157</v>
      </c>
      <c r="G89" s="275">
        <v>3</v>
      </c>
      <c r="H89" s="276">
        <v>2</v>
      </c>
      <c r="I89" s="275">
        <v>3</v>
      </c>
      <c r="J89" s="276">
        <v>3</v>
      </c>
      <c r="K89" s="276">
        <v>3</v>
      </c>
      <c r="L89" s="275">
        <v>4</v>
      </c>
      <c r="M89" s="276">
        <v>3</v>
      </c>
      <c r="N89" s="275">
        <v>2</v>
      </c>
      <c r="O89" s="275">
        <v>3</v>
      </c>
      <c r="P89" s="275">
        <v>4</v>
      </c>
      <c r="Q89" s="275">
        <v>2</v>
      </c>
      <c r="R89" s="275">
        <v>3</v>
      </c>
      <c r="S89" s="275">
        <v>3</v>
      </c>
      <c r="T89" s="275">
        <v>3</v>
      </c>
      <c r="U89" s="275">
        <v>3</v>
      </c>
      <c r="V89" s="275">
        <v>3</v>
      </c>
      <c r="W89" s="275">
        <v>3</v>
      </c>
      <c r="X89" s="277">
        <f>SUM('Regulasi diri'!$G89:$W89)</f>
        <v>50</v>
      </c>
      <c r="Y89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90" spans="1:25" ht="22.5" customHeight="1" x14ac:dyDescent="0.2">
      <c r="A90" s="274" t="s">
        <v>8</v>
      </c>
      <c r="B90" s="274" t="s">
        <v>653</v>
      </c>
      <c r="C90" s="274" t="s">
        <v>10</v>
      </c>
      <c r="D90" s="274" t="s">
        <v>11</v>
      </c>
      <c r="E90" s="274" t="s">
        <v>17</v>
      </c>
      <c r="F90" s="274" t="s">
        <v>26</v>
      </c>
      <c r="G90" s="275">
        <v>3</v>
      </c>
      <c r="H90" s="276">
        <v>3</v>
      </c>
      <c r="I90" s="275">
        <v>4</v>
      </c>
      <c r="J90" s="276">
        <v>4</v>
      </c>
      <c r="K90" s="276">
        <v>4</v>
      </c>
      <c r="L90" s="275">
        <v>3</v>
      </c>
      <c r="M90" s="276">
        <v>4</v>
      </c>
      <c r="N90" s="275">
        <v>4</v>
      </c>
      <c r="O90" s="275">
        <v>3</v>
      </c>
      <c r="P90" s="275">
        <v>4</v>
      </c>
      <c r="Q90" s="275">
        <v>4</v>
      </c>
      <c r="R90" s="275">
        <v>4</v>
      </c>
      <c r="S90" s="275">
        <v>3</v>
      </c>
      <c r="T90" s="275">
        <v>4</v>
      </c>
      <c r="U90" s="275">
        <v>4</v>
      </c>
      <c r="V90" s="275">
        <v>4</v>
      </c>
      <c r="W90" s="275">
        <v>4</v>
      </c>
      <c r="X90" s="277">
        <f>SUM('Regulasi diri'!$G90:$W90)</f>
        <v>63</v>
      </c>
      <c r="Y90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91" spans="1:25" ht="22.5" customHeight="1" x14ac:dyDescent="0.2">
      <c r="A91" s="274" t="s">
        <v>8</v>
      </c>
      <c r="B91" s="274" t="s">
        <v>654</v>
      </c>
      <c r="C91" s="274" t="s">
        <v>10</v>
      </c>
      <c r="D91" s="274" t="s">
        <v>628</v>
      </c>
      <c r="E91" s="274" t="s">
        <v>90</v>
      </c>
      <c r="F91" s="274" t="s">
        <v>13</v>
      </c>
      <c r="G91" s="275">
        <v>3</v>
      </c>
      <c r="H91" s="276">
        <v>3</v>
      </c>
      <c r="I91" s="275">
        <v>2</v>
      </c>
      <c r="J91" s="276">
        <v>3</v>
      </c>
      <c r="K91" s="276">
        <v>2</v>
      </c>
      <c r="L91" s="275">
        <v>3</v>
      </c>
      <c r="M91" s="276">
        <v>3</v>
      </c>
      <c r="N91" s="275">
        <v>3</v>
      </c>
      <c r="O91" s="275">
        <v>3</v>
      </c>
      <c r="P91" s="275">
        <v>2</v>
      </c>
      <c r="Q91" s="275">
        <v>2</v>
      </c>
      <c r="R91" s="275">
        <v>3</v>
      </c>
      <c r="S91" s="275">
        <v>2</v>
      </c>
      <c r="T91" s="275">
        <v>3</v>
      </c>
      <c r="U91" s="275">
        <v>4</v>
      </c>
      <c r="V91" s="275">
        <v>3</v>
      </c>
      <c r="W91" s="275">
        <v>2</v>
      </c>
      <c r="X91" s="277">
        <f>SUM('Regulasi diri'!$G91:$W91)</f>
        <v>46</v>
      </c>
      <c r="Y91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92" spans="1:25" ht="22.5" customHeight="1" x14ac:dyDescent="0.2">
      <c r="A92" s="274" t="s">
        <v>8</v>
      </c>
      <c r="B92" s="274" t="s">
        <v>655</v>
      </c>
      <c r="C92" s="274" t="s">
        <v>24</v>
      </c>
      <c r="D92" s="274" t="s">
        <v>11</v>
      </c>
      <c r="E92" s="274" t="s">
        <v>17</v>
      </c>
      <c r="F92" s="274" t="s">
        <v>157</v>
      </c>
      <c r="G92" s="275">
        <v>2</v>
      </c>
      <c r="H92" s="276">
        <v>3</v>
      </c>
      <c r="I92" s="275">
        <v>2</v>
      </c>
      <c r="J92" s="276">
        <v>1</v>
      </c>
      <c r="K92" s="276">
        <v>2</v>
      </c>
      <c r="L92" s="275">
        <v>2</v>
      </c>
      <c r="M92" s="276">
        <v>2</v>
      </c>
      <c r="N92" s="275">
        <v>2</v>
      </c>
      <c r="O92" s="275">
        <v>2</v>
      </c>
      <c r="P92" s="275">
        <v>2</v>
      </c>
      <c r="Q92" s="275">
        <v>2</v>
      </c>
      <c r="R92" s="275">
        <v>3</v>
      </c>
      <c r="S92" s="275">
        <v>3</v>
      </c>
      <c r="T92" s="275">
        <v>2</v>
      </c>
      <c r="U92" s="275">
        <v>2</v>
      </c>
      <c r="V92" s="275">
        <v>3</v>
      </c>
      <c r="W92" s="275">
        <v>2</v>
      </c>
      <c r="X92" s="277">
        <f>SUM('Regulasi diri'!$G92:$W92)</f>
        <v>37</v>
      </c>
      <c r="Y92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93" spans="1:25" ht="22.5" customHeight="1" x14ac:dyDescent="0.2">
      <c r="A93" s="274" t="s">
        <v>8</v>
      </c>
      <c r="B93" s="274" t="s">
        <v>656</v>
      </c>
      <c r="C93" s="274" t="s">
        <v>10</v>
      </c>
      <c r="D93" s="274" t="s">
        <v>110</v>
      </c>
      <c r="E93" s="274" t="s">
        <v>90</v>
      </c>
      <c r="F93" s="274" t="s">
        <v>13</v>
      </c>
      <c r="G93" s="275">
        <v>2</v>
      </c>
      <c r="H93" s="276">
        <v>2</v>
      </c>
      <c r="I93" s="275">
        <v>3</v>
      </c>
      <c r="J93" s="276">
        <v>3</v>
      </c>
      <c r="K93" s="276">
        <v>2</v>
      </c>
      <c r="L93" s="275">
        <v>3</v>
      </c>
      <c r="M93" s="276">
        <v>3</v>
      </c>
      <c r="N93" s="275">
        <v>2</v>
      </c>
      <c r="O93" s="275">
        <v>2</v>
      </c>
      <c r="P93" s="275">
        <v>3</v>
      </c>
      <c r="Q93" s="275">
        <v>3</v>
      </c>
      <c r="R93" s="275">
        <v>2</v>
      </c>
      <c r="S93" s="275">
        <v>3</v>
      </c>
      <c r="T93" s="275">
        <v>2</v>
      </c>
      <c r="U93" s="275">
        <v>2</v>
      </c>
      <c r="V93" s="275">
        <v>2</v>
      </c>
      <c r="W93" s="275">
        <v>3</v>
      </c>
      <c r="X93" s="277">
        <f>SUM('Regulasi diri'!$G93:$W93)</f>
        <v>42</v>
      </c>
      <c r="Y9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94" spans="1:25" ht="22.5" customHeight="1" x14ac:dyDescent="0.2">
      <c r="A94" s="274" t="s">
        <v>8</v>
      </c>
      <c r="B94" s="274" t="s">
        <v>657</v>
      </c>
      <c r="C94" s="274" t="s">
        <v>24</v>
      </c>
      <c r="D94" s="274" t="s">
        <v>11</v>
      </c>
      <c r="E94" s="274" t="s">
        <v>64</v>
      </c>
      <c r="F94" s="274" t="s">
        <v>13</v>
      </c>
      <c r="G94" s="275">
        <v>4</v>
      </c>
      <c r="H94" s="276">
        <v>3</v>
      </c>
      <c r="I94" s="275">
        <v>2</v>
      </c>
      <c r="J94" s="276">
        <v>3</v>
      </c>
      <c r="K94" s="276">
        <v>2</v>
      </c>
      <c r="L94" s="275">
        <v>4</v>
      </c>
      <c r="M94" s="276">
        <v>3</v>
      </c>
      <c r="N94" s="275">
        <v>3</v>
      </c>
      <c r="O94" s="275">
        <v>3</v>
      </c>
      <c r="P94" s="275">
        <v>3</v>
      </c>
      <c r="Q94" s="275">
        <v>3</v>
      </c>
      <c r="R94" s="275">
        <v>2</v>
      </c>
      <c r="S94" s="275">
        <v>4</v>
      </c>
      <c r="T94" s="275">
        <v>4</v>
      </c>
      <c r="U94" s="275">
        <v>2</v>
      </c>
      <c r="V94" s="275">
        <v>3</v>
      </c>
      <c r="W94" s="275">
        <v>3</v>
      </c>
      <c r="X94" s="277">
        <f>SUM('Regulasi diri'!$G94:$W94)</f>
        <v>51</v>
      </c>
      <c r="Y9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95" spans="1:25" ht="22.5" customHeight="1" x14ac:dyDescent="0.2">
      <c r="A95" s="274" t="s">
        <v>8</v>
      </c>
      <c r="B95" s="274" t="s">
        <v>658</v>
      </c>
      <c r="C95" s="274" t="s">
        <v>10</v>
      </c>
      <c r="D95" s="274" t="s">
        <v>123</v>
      </c>
      <c r="E95" s="274" t="s">
        <v>61</v>
      </c>
      <c r="F95" s="274" t="s">
        <v>13</v>
      </c>
      <c r="G95" s="275">
        <v>3</v>
      </c>
      <c r="H95" s="276">
        <v>3</v>
      </c>
      <c r="I95" s="275">
        <v>2</v>
      </c>
      <c r="J95" s="276">
        <v>2</v>
      </c>
      <c r="K95" s="276">
        <v>3</v>
      </c>
      <c r="L95" s="275">
        <v>3</v>
      </c>
      <c r="M95" s="276">
        <v>4</v>
      </c>
      <c r="N95" s="275">
        <v>3</v>
      </c>
      <c r="O95" s="275">
        <v>4</v>
      </c>
      <c r="P95" s="275">
        <v>2</v>
      </c>
      <c r="Q95" s="275">
        <v>4</v>
      </c>
      <c r="R95" s="275">
        <v>3</v>
      </c>
      <c r="S95" s="275">
        <v>2</v>
      </c>
      <c r="T95" s="275">
        <v>3</v>
      </c>
      <c r="U95" s="275">
        <v>3</v>
      </c>
      <c r="V95" s="275">
        <v>4</v>
      </c>
      <c r="W95" s="275">
        <v>2</v>
      </c>
      <c r="X95" s="277">
        <f>SUM('Regulasi diri'!$G95:$W95)</f>
        <v>50</v>
      </c>
      <c r="Y9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96" spans="1:25" ht="22.5" customHeight="1" x14ac:dyDescent="0.2">
      <c r="A96" s="274" t="s">
        <v>8</v>
      </c>
      <c r="B96" s="274" t="s">
        <v>659</v>
      </c>
      <c r="C96" s="274" t="s">
        <v>24</v>
      </c>
      <c r="D96" s="274" t="s">
        <v>113</v>
      </c>
      <c r="E96" s="274" t="s">
        <v>47</v>
      </c>
      <c r="F96" s="274" t="s">
        <v>21</v>
      </c>
      <c r="G96" s="275">
        <v>3</v>
      </c>
      <c r="H96" s="276">
        <v>3</v>
      </c>
      <c r="I96" s="275">
        <v>3</v>
      </c>
      <c r="J96" s="276">
        <v>1</v>
      </c>
      <c r="K96" s="276">
        <v>3</v>
      </c>
      <c r="L96" s="275">
        <v>2</v>
      </c>
      <c r="M96" s="276">
        <v>2</v>
      </c>
      <c r="N96" s="275">
        <v>3</v>
      </c>
      <c r="O96" s="275">
        <v>2</v>
      </c>
      <c r="P96" s="275">
        <v>3</v>
      </c>
      <c r="Q96" s="275">
        <v>3</v>
      </c>
      <c r="R96" s="275">
        <v>3</v>
      </c>
      <c r="S96" s="275">
        <v>3</v>
      </c>
      <c r="T96" s="275">
        <v>4</v>
      </c>
      <c r="U96" s="275">
        <v>3</v>
      </c>
      <c r="V96" s="275">
        <v>4</v>
      </c>
      <c r="W96" s="275">
        <v>3</v>
      </c>
      <c r="X96" s="277">
        <f>SUM('Regulasi diri'!$G96:$W96)</f>
        <v>48</v>
      </c>
      <c r="Y9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97" spans="1:25" ht="22.5" customHeight="1" x14ac:dyDescent="0.2">
      <c r="A97" s="274" t="s">
        <v>8</v>
      </c>
      <c r="B97" s="274" t="s">
        <v>660</v>
      </c>
      <c r="C97" s="274" t="s">
        <v>24</v>
      </c>
      <c r="D97" s="274" t="s">
        <v>113</v>
      </c>
      <c r="E97" s="274" t="s">
        <v>73</v>
      </c>
      <c r="F97" s="274" t="s">
        <v>26</v>
      </c>
      <c r="G97" s="275">
        <v>3</v>
      </c>
      <c r="H97" s="276">
        <v>2</v>
      </c>
      <c r="I97" s="275">
        <v>2</v>
      </c>
      <c r="J97" s="276">
        <v>2</v>
      </c>
      <c r="K97" s="276">
        <v>1</v>
      </c>
      <c r="L97" s="275">
        <v>2</v>
      </c>
      <c r="M97" s="276">
        <v>2</v>
      </c>
      <c r="N97" s="275">
        <v>2</v>
      </c>
      <c r="O97" s="275">
        <v>2</v>
      </c>
      <c r="P97" s="275">
        <v>2</v>
      </c>
      <c r="Q97" s="275">
        <v>3</v>
      </c>
      <c r="R97" s="275">
        <v>2</v>
      </c>
      <c r="S97" s="275">
        <v>2</v>
      </c>
      <c r="T97" s="275">
        <v>2</v>
      </c>
      <c r="U97" s="275">
        <v>1</v>
      </c>
      <c r="V97" s="275">
        <v>2</v>
      </c>
      <c r="W97" s="275">
        <v>3</v>
      </c>
      <c r="X97" s="277">
        <f>SUM('Regulasi diri'!$G97:$W97)</f>
        <v>35</v>
      </c>
      <c r="Y97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98" spans="1:25" ht="22.5" customHeight="1" x14ac:dyDescent="0.2">
      <c r="A98" s="274" t="s">
        <v>8</v>
      </c>
      <c r="B98" s="274" t="s">
        <v>661</v>
      </c>
      <c r="C98" s="274" t="s">
        <v>10</v>
      </c>
      <c r="D98" s="274" t="s">
        <v>103</v>
      </c>
      <c r="E98" s="274" t="s">
        <v>64</v>
      </c>
      <c r="F98" s="274" t="s">
        <v>13</v>
      </c>
      <c r="G98" s="275">
        <v>3</v>
      </c>
      <c r="H98" s="276">
        <v>4</v>
      </c>
      <c r="I98" s="275">
        <v>4</v>
      </c>
      <c r="J98" s="276">
        <v>3</v>
      </c>
      <c r="K98" s="276">
        <v>4</v>
      </c>
      <c r="L98" s="275">
        <v>3</v>
      </c>
      <c r="M98" s="276">
        <v>4</v>
      </c>
      <c r="N98" s="275">
        <v>3</v>
      </c>
      <c r="O98" s="275">
        <v>3</v>
      </c>
      <c r="P98" s="275">
        <v>4</v>
      </c>
      <c r="Q98" s="275">
        <v>3</v>
      </c>
      <c r="R98" s="275">
        <v>4</v>
      </c>
      <c r="S98" s="275">
        <v>3</v>
      </c>
      <c r="T98" s="275">
        <v>4</v>
      </c>
      <c r="U98" s="275">
        <v>4</v>
      </c>
      <c r="V98" s="275">
        <v>4</v>
      </c>
      <c r="W98" s="275">
        <v>2</v>
      </c>
      <c r="X98" s="277">
        <f>SUM('Regulasi diri'!$G98:$W98)</f>
        <v>59</v>
      </c>
      <c r="Y9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99" spans="1:25" ht="22.5" customHeight="1" x14ac:dyDescent="0.2">
      <c r="A99" s="274" t="s">
        <v>8</v>
      </c>
      <c r="B99" s="274" t="s">
        <v>662</v>
      </c>
      <c r="C99" s="274" t="s">
        <v>10</v>
      </c>
      <c r="D99" s="274" t="s">
        <v>113</v>
      </c>
      <c r="E99" s="274" t="s">
        <v>165</v>
      </c>
      <c r="F99" s="274" t="s">
        <v>13</v>
      </c>
      <c r="G99" s="275">
        <v>4</v>
      </c>
      <c r="H99" s="276">
        <v>4</v>
      </c>
      <c r="I99" s="275">
        <v>4</v>
      </c>
      <c r="J99" s="276">
        <v>3</v>
      </c>
      <c r="K99" s="276">
        <v>4</v>
      </c>
      <c r="L99" s="275">
        <v>3</v>
      </c>
      <c r="M99" s="276">
        <v>4</v>
      </c>
      <c r="N99" s="275">
        <v>4</v>
      </c>
      <c r="O99" s="275">
        <v>4</v>
      </c>
      <c r="P99" s="275">
        <v>4</v>
      </c>
      <c r="Q99" s="275">
        <v>4</v>
      </c>
      <c r="R99" s="275">
        <v>4</v>
      </c>
      <c r="S99" s="275">
        <v>4</v>
      </c>
      <c r="T99" s="275">
        <v>4</v>
      </c>
      <c r="U99" s="275">
        <v>4</v>
      </c>
      <c r="V99" s="275">
        <v>4</v>
      </c>
      <c r="W99" s="275">
        <v>4</v>
      </c>
      <c r="X99" s="277">
        <f>SUM('Regulasi diri'!$G99:$W99)</f>
        <v>66</v>
      </c>
      <c r="Y99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00" spans="1:25" ht="22.5" customHeight="1" x14ac:dyDescent="0.2">
      <c r="A100" s="274" t="s">
        <v>8</v>
      </c>
      <c r="B100" s="274" t="s">
        <v>663</v>
      </c>
      <c r="C100" s="274" t="s">
        <v>24</v>
      </c>
      <c r="D100" s="274" t="s">
        <v>11</v>
      </c>
      <c r="E100" s="274" t="s">
        <v>12</v>
      </c>
      <c r="F100" s="274" t="s">
        <v>21</v>
      </c>
      <c r="G100" s="275">
        <v>2</v>
      </c>
      <c r="H100" s="276">
        <v>2</v>
      </c>
      <c r="I100" s="275">
        <v>1</v>
      </c>
      <c r="J100" s="276">
        <v>3</v>
      </c>
      <c r="K100" s="276">
        <v>2</v>
      </c>
      <c r="L100" s="275">
        <v>1</v>
      </c>
      <c r="M100" s="276">
        <v>3</v>
      </c>
      <c r="N100" s="275">
        <v>2</v>
      </c>
      <c r="O100" s="275">
        <v>3</v>
      </c>
      <c r="P100" s="275">
        <v>3</v>
      </c>
      <c r="Q100" s="275">
        <v>3</v>
      </c>
      <c r="R100" s="275">
        <v>2</v>
      </c>
      <c r="S100" s="275">
        <v>2</v>
      </c>
      <c r="T100" s="275">
        <v>2</v>
      </c>
      <c r="U100" s="275">
        <v>2</v>
      </c>
      <c r="V100" s="275">
        <v>2</v>
      </c>
      <c r="W100" s="275">
        <v>2</v>
      </c>
      <c r="X100" s="277">
        <f>SUM('Regulasi diri'!$G100:$W100)</f>
        <v>37</v>
      </c>
      <c r="Y100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01" spans="1:25" ht="22.5" customHeight="1" x14ac:dyDescent="0.2">
      <c r="A101" s="274" t="s">
        <v>8</v>
      </c>
      <c r="B101" s="274" t="s">
        <v>664</v>
      </c>
      <c r="C101" s="274" t="s">
        <v>10</v>
      </c>
      <c r="D101" s="274" t="s">
        <v>113</v>
      </c>
      <c r="E101" s="274" t="s">
        <v>17</v>
      </c>
      <c r="F101" s="274" t="s">
        <v>13</v>
      </c>
      <c r="G101" s="275">
        <v>3</v>
      </c>
      <c r="H101" s="276">
        <v>3</v>
      </c>
      <c r="I101" s="275">
        <v>3</v>
      </c>
      <c r="J101" s="276">
        <v>3</v>
      </c>
      <c r="K101" s="276">
        <v>3</v>
      </c>
      <c r="L101" s="275">
        <v>4</v>
      </c>
      <c r="M101" s="276">
        <v>4</v>
      </c>
      <c r="N101" s="275">
        <v>2</v>
      </c>
      <c r="O101" s="275">
        <v>4</v>
      </c>
      <c r="P101" s="275">
        <v>4</v>
      </c>
      <c r="Q101" s="275">
        <v>3</v>
      </c>
      <c r="R101" s="275">
        <v>3</v>
      </c>
      <c r="S101" s="275">
        <v>3</v>
      </c>
      <c r="T101" s="275">
        <v>3</v>
      </c>
      <c r="U101" s="275">
        <v>2</v>
      </c>
      <c r="V101" s="275">
        <v>2</v>
      </c>
      <c r="W101" s="275">
        <v>3</v>
      </c>
      <c r="X101" s="277">
        <f>SUM('Regulasi diri'!$G101:$W101)</f>
        <v>52</v>
      </c>
      <c r="Y101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02" spans="1:25" ht="22.5" customHeight="1" x14ac:dyDescent="0.2">
      <c r="A102" s="274" t="s">
        <v>8</v>
      </c>
      <c r="B102" s="274" t="s">
        <v>665</v>
      </c>
      <c r="C102" s="274" t="s">
        <v>10</v>
      </c>
      <c r="D102" s="274" t="s">
        <v>11</v>
      </c>
      <c r="E102" s="274" t="s">
        <v>165</v>
      </c>
      <c r="F102" s="274" t="s">
        <v>26</v>
      </c>
      <c r="G102" s="275">
        <v>3</v>
      </c>
      <c r="H102" s="276">
        <v>4</v>
      </c>
      <c r="I102" s="275">
        <v>4</v>
      </c>
      <c r="J102" s="276">
        <v>3</v>
      </c>
      <c r="K102" s="276">
        <v>4</v>
      </c>
      <c r="L102" s="275">
        <v>3</v>
      </c>
      <c r="M102" s="276">
        <v>4</v>
      </c>
      <c r="N102" s="275">
        <v>4</v>
      </c>
      <c r="O102" s="275">
        <v>4</v>
      </c>
      <c r="P102" s="275">
        <v>3</v>
      </c>
      <c r="Q102" s="275">
        <v>4</v>
      </c>
      <c r="R102" s="275">
        <v>2</v>
      </c>
      <c r="S102" s="275">
        <v>3</v>
      </c>
      <c r="T102" s="275">
        <v>4</v>
      </c>
      <c r="U102" s="275">
        <v>3</v>
      </c>
      <c r="V102" s="275">
        <v>4</v>
      </c>
      <c r="W102" s="275">
        <v>4</v>
      </c>
      <c r="X102" s="277">
        <f>SUM('Regulasi diri'!$G102:$W102)</f>
        <v>60</v>
      </c>
      <c r="Y102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03" spans="1:25" ht="22.5" customHeight="1" x14ac:dyDescent="0.2">
      <c r="A103" s="274" t="s">
        <v>8</v>
      </c>
      <c r="B103" s="274" t="s">
        <v>666</v>
      </c>
      <c r="C103" s="274" t="s">
        <v>10</v>
      </c>
      <c r="D103" s="274" t="s">
        <v>103</v>
      </c>
      <c r="E103" s="274" t="s">
        <v>53</v>
      </c>
      <c r="F103" s="274" t="s">
        <v>21</v>
      </c>
      <c r="G103" s="275">
        <v>3</v>
      </c>
      <c r="H103" s="276">
        <v>2</v>
      </c>
      <c r="I103" s="275">
        <v>2</v>
      </c>
      <c r="J103" s="276">
        <v>3</v>
      </c>
      <c r="K103" s="276">
        <v>3</v>
      </c>
      <c r="L103" s="275">
        <v>4</v>
      </c>
      <c r="M103" s="276">
        <v>2</v>
      </c>
      <c r="N103" s="275">
        <v>2</v>
      </c>
      <c r="O103" s="275">
        <v>4</v>
      </c>
      <c r="P103" s="275">
        <v>3</v>
      </c>
      <c r="Q103" s="275">
        <v>3</v>
      </c>
      <c r="R103" s="275">
        <v>3</v>
      </c>
      <c r="S103" s="275">
        <v>2</v>
      </c>
      <c r="T103" s="275">
        <v>3</v>
      </c>
      <c r="U103" s="275">
        <v>3</v>
      </c>
      <c r="V103" s="275">
        <v>2</v>
      </c>
      <c r="W103" s="275">
        <v>3</v>
      </c>
      <c r="X103" s="277">
        <f>SUM('Regulasi diri'!$G103:$W103)</f>
        <v>47</v>
      </c>
      <c r="Y10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04" spans="1:25" ht="22.5" customHeight="1" x14ac:dyDescent="0.2">
      <c r="A104" s="274" t="s">
        <v>8</v>
      </c>
      <c r="B104" s="274" t="s">
        <v>667</v>
      </c>
      <c r="C104" s="274" t="s">
        <v>24</v>
      </c>
      <c r="D104" s="274" t="s">
        <v>123</v>
      </c>
      <c r="E104" s="274" t="s">
        <v>165</v>
      </c>
      <c r="F104" s="274" t="s">
        <v>21</v>
      </c>
      <c r="G104" s="275">
        <v>2</v>
      </c>
      <c r="H104" s="276">
        <v>2</v>
      </c>
      <c r="I104" s="275">
        <v>3</v>
      </c>
      <c r="J104" s="276">
        <v>2</v>
      </c>
      <c r="K104" s="276">
        <v>3</v>
      </c>
      <c r="L104" s="275">
        <v>2</v>
      </c>
      <c r="M104" s="276">
        <v>2</v>
      </c>
      <c r="N104" s="275">
        <v>3</v>
      </c>
      <c r="O104" s="275">
        <v>2</v>
      </c>
      <c r="P104" s="275">
        <v>2</v>
      </c>
      <c r="Q104" s="275">
        <v>2</v>
      </c>
      <c r="R104" s="275">
        <v>3</v>
      </c>
      <c r="S104" s="275">
        <v>3</v>
      </c>
      <c r="T104" s="275">
        <v>2</v>
      </c>
      <c r="U104" s="275">
        <v>3</v>
      </c>
      <c r="V104" s="275">
        <v>3</v>
      </c>
      <c r="W104" s="275">
        <v>2</v>
      </c>
      <c r="X104" s="277">
        <f>SUM('Regulasi diri'!$G104:$W104)</f>
        <v>41</v>
      </c>
      <c r="Y10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05" spans="1:25" ht="22.5" customHeight="1" x14ac:dyDescent="0.2">
      <c r="A105" s="274" t="s">
        <v>8</v>
      </c>
      <c r="B105" s="274" t="s">
        <v>668</v>
      </c>
      <c r="C105" s="274" t="s">
        <v>10</v>
      </c>
      <c r="D105" s="274" t="s">
        <v>113</v>
      </c>
      <c r="E105" s="274" t="s">
        <v>17</v>
      </c>
      <c r="F105" s="274" t="s">
        <v>157</v>
      </c>
      <c r="G105" s="275">
        <v>3</v>
      </c>
      <c r="H105" s="276">
        <v>4</v>
      </c>
      <c r="I105" s="275">
        <v>3</v>
      </c>
      <c r="J105" s="276">
        <v>3</v>
      </c>
      <c r="K105" s="276">
        <v>3</v>
      </c>
      <c r="L105" s="275">
        <v>3</v>
      </c>
      <c r="M105" s="276">
        <v>3</v>
      </c>
      <c r="N105" s="275">
        <v>3</v>
      </c>
      <c r="O105" s="275">
        <v>3</v>
      </c>
      <c r="P105" s="275">
        <v>3</v>
      </c>
      <c r="Q105" s="275">
        <v>2</v>
      </c>
      <c r="R105" s="275">
        <v>3</v>
      </c>
      <c r="S105" s="275">
        <v>2</v>
      </c>
      <c r="T105" s="275">
        <v>2</v>
      </c>
      <c r="U105" s="275">
        <v>3</v>
      </c>
      <c r="V105" s="275">
        <v>3</v>
      </c>
      <c r="W105" s="275">
        <v>3</v>
      </c>
      <c r="X105" s="277">
        <f>SUM('Regulasi diri'!$G105:$W105)</f>
        <v>49</v>
      </c>
      <c r="Y10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06" spans="1:25" ht="22.5" customHeight="1" x14ac:dyDescent="0.2">
      <c r="A106" s="274" t="s">
        <v>8</v>
      </c>
      <c r="B106" s="274" t="s">
        <v>669</v>
      </c>
      <c r="C106" s="274" t="s">
        <v>10</v>
      </c>
      <c r="D106" s="274" t="s">
        <v>11</v>
      </c>
      <c r="E106" s="274" t="s">
        <v>12</v>
      </c>
      <c r="F106" s="274" t="s">
        <v>21</v>
      </c>
      <c r="G106" s="275">
        <v>3</v>
      </c>
      <c r="H106" s="276">
        <v>3</v>
      </c>
      <c r="I106" s="275">
        <v>3</v>
      </c>
      <c r="J106" s="276">
        <v>3</v>
      </c>
      <c r="K106" s="276">
        <v>3</v>
      </c>
      <c r="L106" s="275">
        <v>3</v>
      </c>
      <c r="M106" s="276">
        <v>3</v>
      </c>
      <c r="N106" s="275">
        <v>4</v>
      </c>
      <c r="O106" s="275">
        <v>3</v>
      </c>
      <c r="P106" s="275">
        <v>3</v>
      </c>
      <c r="Q106" s="275">
        <v>3</v>
      </c>
      <c r="R106" s="275">
        <v>4</v>
      </c>
      <c r="S106" s="275">
        <v>4</v>
      </c>
      <c r="T106" s="275">
        <v>3</v>
      </c>
      <c r="U106" s="275">
        <v>3</v>
      </c>
      <c r="V106" s="275">
        <v>4</v>
      </c>
      <c r="W106" s="275">
        <v>3</v>
      </c>
      <c r="X106" s="277">
        <f>SUM('Regulasi diri'!$G106:$W106)</f>
        <v>55</v>
      </c>
      <c r="Y10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07" spans="1:25" ht="22.5" customHeight="1" x14ac:dyDescent="0.2">
      <c r="A107" s="274" t="s">
        <v>8</v>
      </c>
      <c r="B107" s="274" t="s">
        <v>670</v>
      </c>
      <c r="C107" s="274" t="s">
        <v>10</v>
      </c>
      <c r="D107" s="274" t="s">
        <v>60</v>
      </c>
      <c r="E107" s="274" t="s">
        <v>17</v>
      </c>
      <c r="F107" s="274" t="s">
        <v>26</v>
      </c>
      <c r="G107" s="275">
        <v>3</v>
      </c>
      <c r="H107" s="276">
        <v>4</v>
      </c>
      <c r="I107" s="275">
        <v>4</v>
      </c>
      <c r="J107" s="276">
        <v>4</v>
      </c>
      <c r="K107" s="276">
        <v>4</v>
      </c>
      <c r="L107" s="275">
        <v>4</v>
      </c>
      <c r="M107" s="276">
        <v>4</v>
      </c>
      <c r="N107" s="275">
        <v>4</v>
      </c>
      <c r="O107" s="275">
        <v>3</v>
      </c>
      <c r="P107" s="275">
        <v>4</v>
      </c>
      <c r="Q107" s="275">
        <v>4</v>
      </c>
      <c r="R107" s="275">
        <v>4</v>
      </c>
      <c r="S107" s="275">
        <v>4</v>
      </c>
      <c r="T107" s="275">
        <v>4</v>
      </c>
      <c r="U107" s="275">
        <v>3</v>
      </c>
      <c r="V107" s="275">
        <v>4</v>
      </c>
      <c r="W107" s="275">
        <v>3</v>
      </c>
      <c r="X107" s="277">
        <f>SUM('Regulasi diri'!$G107:$W107)</f>
        <v>64</v>
      </c>
      <c r="Y107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08" spans="1:25" ht="22.5" customHeight="1" x14ac:dyDescent="0.2">
      <c r="A108" s="274" t="s">
        <v>8</v>
      </c>
      <c r="B108" s="274" t="s">
        <v>671</v>
      </c>
      <c r="C108" s="274" t="s">
        <v>10</v>
      </c>
      <c r="D108" s="274" t="s">
        <v>113</v>
      </c>
      <c r="E108" s="274" t="s">
        <v>47</v>
      </c>
      <c r="F108" s="274" t="s">
        <v>13</v>
      </c>
      <c r="G108" s="275">
        <v>3</v>
      </c>
      <c r="H108" s="276">
        <v>3</v>
      </c>
      <c r="I108" s="275">
        <v>3</v>
      </c>
      <c r="J108" s="276">
        <v>4</v>
      </c>
      <c r="K108" s="276">
        <v>3</v>
      </c>
      <c r="L108" s="275">
        <v>3</v>
      </c>
      <c r="M108" s="276">
        <v>4</v>
      </c>
      <c r="N108" s="275">
        <v>3</v>
      </c>
      <c r="O108" s="275">
        <v>3</v>
      </c>
      <c r="P108" s="275">
        <v>3</v>
      </c>
      <c r="Q108" s="275">
        <v>3</v>
      </c>
      <c r="R108" s="275">
        <v>4</v>
      </c>
      <c r="S108" s="275">
        <v>3</v>
      </c>
      <c r="T108" s="275">
        <v>3</v>
      </c>
      <c r="U108" s="275">
        <v>3</v>
      </c>
      <c r="V108" s="275">
        <v>3</v>
      </c>
      <c r="W108" s="275">
        <v>2</v>
      </c>
      <c r="X108" s="277">
        <f>SUM('Regulasi diri'!$G108:$W108)</f>
        <v>53</v>
      </c>
      <c r="Y10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09" spans="1:25" ht="22.5" customHeight="1" x14ac:dyDescent="0.2">
      <c r="A109" s="274" t="s">
        <v>8</v>
      </c>
      <c r="B109" s="274" t="s">
        <v>672</v>
      </c>
      <c r="C109" s="274" t="s">
        <v>10</v>
      </c>
      <c r="D109" s="274" t="s">
        <v>11</v>
      </c>
      <c r="E109" s="274" t="s">
        <v>12</v>
      </c>
      <c r="F109" s="274" t="s">
        <v>13</v>
      </c>
      <c r="G109" s="275">
        <v>2</v>
      </c>
      <c r="H109" s="276">
        <v>3</v>
      </c>
      <c r="I109" s="275">
        <v>4</v>
      </c>
      <c r="J109" s="276">
        <v>3</v>
      </c>
      <c r="K109" s="276">
        <v>4</v>
      </c>
      <c r="L109" s="275">
        <v>4</v>
      </c>
      <c r="M109" s="276">
        <v>3</v>
      </c>
      <c r="N109" s="275">
        <v>2</v>
      </c>
      <c r="O109" s="275">
        <v>3</v>
      </c>
      <c r="P109" s="275">
        <v>3</v>
      </c>
      <c r="Q109" s="275">
        <v>4</v>
      </c>
      <c r="R109" s="275">
        <v>3</v>
      </c>
      <c r="S109" s="275">
        <v>3</v>
      </c>
      <c r="T109" s="275">
        <v>2</v>
      </c>
      <c r="U109" s="275">
        <v>4</v>
      </c>
      <c r="V109" s="275">
        <v>2</v>
      </c>
      <c r="W109" s="275">
        <v>3</v>
      </c>
      <c r="X109" s="277">
        <f>SUM('Regulasi diri'!$G109:$W109)</f>
        <v>52</v>
      </c>
      <c r="Y109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10" spans="1:25" ht="22.5" customHeight="1" x14ac:dyDescent="0.2">
      <c r="A110" s="274" t="s">
        <v>8</v>
      </c>
      <c r="B110" s="274" t="s">
        <v>673</v>
      </c>
      <c r="C110" s="274" t="s">
        <v>10</v>
      </c>
      <c r="D110" s="274" t="s">
        <v>113</v>
      </c>
      <c r="E110" s="274" t="s">
        <v>47</v>
      </c>
      <c r="F110" s="274" t="s">
        <v>21</v>
      </c>
      <c r="G110" s="275">
        <v>3</v>
      </c>
      <c r="H110" s="276">
        <v>2</v>
      </c>
      <c r="I110" s="275">
        <v>2</v>
      </c>
      <c r="J110" s="276">
        <v>2</v>
      </c>
      <c r="K110" s="276">
        <v>2</v>
      </c>
      <c r="L110" s="275">
        <v>2</v>
      </c>
      <c r="M110" s="276">
        <v>2</v>
      </c>
      <c r="N110" s="275">
        <v>3</v>
      </c>
      <c r="O110" s="275">
        <v>2</v>
      </c>
      <c r="P110" s="275">
        <v>3</v>
      </c>
      <c r="Q110" s="275">
        <v>2</v>
      </c>
      <c r="R110" s="275">
        <v>2</v>
      </c>
      <c r="S110" s="275">
        <v>3</v>
      </c>
      <c r="T110" s="275">
        <v>2</v>
      </c>
      <c r="U110" s="275">
        <v>2</v>
      </c>
      <c r="V110" s="275">
        <v>2</v>
      </c>
      <c r="W110" s="275">
        <v>2</v>
      </c>
      <c r="X110" s="277">
        <f>SUM('Regulasi diri'!$G110:$W110)</f>
        <v>38</v>
      </c>
      <c r="Y110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11" spans="1:25" ht="22.5" customHeight="1" x14ac:dyDescent="0.2">
      <c r="A111" s="274" t="s">
        <v>8</v>
      </c>
      <c r="B111" s="274" t="s">
        <v>674</v>
      </c>
      <c r="C111" s="274" t="s">
        <v>10</v>
      </c>
      <c r="D111" s="274" t="s">
        <v>123</v>
      </c>
      <c r="E111" s="274" t="s">
        <v>64</v>
      </c>
      <c r="F111" s="274" t="s">
        <v>13</v>
      </c>
      <c r="G111" s="275">
        <v>2</v>
      </c>
      <c r="H111" s="276">
        <v>2</v>
      </c>
      <c r="I111" s="275">
        <v>2</v>
      </c>
      <c r="J111" s="276">
        <v>1</v>
      </c>
      <c r="K111" s="276">
        <v>2</v>
      </c>
      <c r="L111" s="275">
        <v>2</v>
      </c>
      <c r="M111" s="276">
        <v>2</v>
      </c>
      <c r="N111" s="275">
        <v>3</v>
      </c>
      <c r="O111" s="275">
        <v>2</v>
      </c>
      <c r="P111" s="275">
        <v>2</v>
      </c>
      <c r="Q111" s="275">
        <v>2</v>
      </c>
      <c r="R111" s="275">
        <v>2</v>
      </c>
      <c r="S111" s="275">
        <v>2</v>
      </c>
      <c r="T111" s="275">
        <v>2</v>
      </c>
      <c r="U111" s="275">
        <v>3</v>
      </c>
      <c r="V111" s="275">
        <v>2</v>
      </c>
      <c r="W111" s="275">
        <v>2</v>
      </c>
      <c r="X111" s="277">
        <f>SUM('Regulasi diri'!$G111:$W111)</f>
        <v>35</v>
      </c>
      <c r="Y111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12" spans="1:25" ht="22.5" customHeight="1" x14ac:dyDescent="0.2">
      <c r="A112" s="274" t="s">
        <v>8</v>
      </c>
      <c r="B112" s="274" t="s">
        <v>675</v>
      </c>
      <c r="C112" s="274" t="s">
        <v>10</v>
      </c>
      <c r="D112" s="274" t="s">
        <v>110</v>
      </c>
      <c r="E112" s="274" t="s">
        <v>17</v>
      </c>
      <c r="F112" s="274" t="s">
        <v>26</v>
      </c>
      <c r="G112" s="275">
        <v>4</v>
      </c>
      <c r="H112" s="276">
        <v>3</v>
      </c>
      <c r="I112" s="275">
        <v>3</v>
      </c>
      <c r="J112" s="276">
        <v>4</v>
      </c>
      <c r="K112" s="276">
        <v>3</v>
      </c>
      <c r="L112" s="275">
        <v>4</v>
      </c>
      <c r="M112" s="276">
        <v>4</v>
      </c>
      <c r="N112" s="275">
        <v>4</v>
      </c>
      <c r="O112" s="275">
        <v>4</v>
      </c>
      <c r="P112" s="275">
        <v>4</v>
      </c>
      <c r="Q112" s="275">
        <v>4</v>
      </c>
      <c r="R112" s="275">
        <v>4</v>
      </c>
      <c r="S112" s="275">
        <v>4</v>
      </c>
      <c r="T112" s="275">
        <v>3</v>
      </c>
      <c r="U112" s="275">
        <v>3</v>
      </c>
      <c r="V112" s="275">
        <v>4</v>
      </c>
      <c r="W112" s="275">
        <v>3</v>
      </c>
      <c r="X112" s="277">
        <f>SUM('Regulasi diri'!$G112:$W112)</f>
        <v>62</v>
      </c>
      <c r="Y112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13" spans="1:25" ht="22.5" customHeight="1" x14ac:dyDescent="0.2">
      <c r="A113" s="274" t="s">
        <v>8</v>
      </c>
      <c r="B113" s="274" t="s">
        <v>676</v>
      </c>
      <c r="C113" s="274" t="s">
        <v>24</v>
      </c>
      <c r="D113" s="274" t="s">
        <v>113</v>
      </c>
      <c r="E113" s="274" t="s">
        <v>64</v>
      </c>
      <c r="F113" s="274" t="s">
        <v>157</v>
      </c>
      <c r="G113" s="275">
        <v>2</v>
      </c>
      <c r="H113" s="276">
        <v>2</v>
      </c>
      <c r="I113" s="275">
        <v>2</v>
      </c>
      <c r="J113" s="276">
        <v>3</v>
      </c>
      <c r="K113" s="276">
        <v>3</v>
      </c>
      <c r="L113" s="275">
        <v>3</v>
      </c>
      <c r="M113" s="276">
        <v>3</v>
      </c>
      <c r="N113" s="275">
        <v>2</v>
      </c>
      <c r="O113" s="275">
        <v>3</v>
      </c>
      <c r="P113" s="275">
        <v>3</v>
      </c>
      <c r="Q113" s="275">
        <v>3</v>
      </c>
      <c r="R113" s="275">
        <v>4</v>
      </c>
      <c r="S113" s="275">
        <v>3</v>
      </c>
      <c r="T113" s="275">
        <v>3</v>
      </c>
      <c r="U113" s="275">
        <v>2</v>
      </c>
      <c r="V113" s="275">
        <v>3</v>
      </c>
      <c r="W113" s="275">
        <v>3</v>
      </c>
      <c r="X113" s="277">
        <f>SUM('Regulasi diri'!$G113:$W113)</f>
        <v>47</v>
      </c>
      <c r="Y11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14" spans="1:25" ht="22.5" customHeight="1" x14ac:dyDescent="0.2">
      <c r="A114" s="274" t="s">
        <v>8</v>
      </c>
      <c r="B114" s="274" t="s">
        <v>677</v>
      </c>
      <c r="C114" s="274" t="s">
        <v>24</v>
      </c>
      <c r="D114" s="274" t="s">
        <v>678</v>
      </c>
      <c r="E114" s="274" t="s">
        <v>53</v>
      </c>
      <c r="F114" s="274" t="s">
        <v>26</v>
      </c>
      <c r="G114" s="275">
        <v>4</v>
      </c>
      <c r="H114" s="276">
        <v>3</v>
      </c>
      <c r="I114" s="275">
        <v>4</v>
      </c>
      <c r="J114" s="276">
        <v>2</v>
      </c>
      <c r="K114" s="276">
        <v>3</v>
      </c>
      <c r="L114" s="275">
        <v>4</v>
      </c>
      <c r="M114" s="276">
        <v>3</v>
      </c>
      <c r="N114" s="275">
        <v>2</v>
      </c>
      <c r="O114" s="275">
        <v>3</v>
      </c>
      <c r="P114" s="275">
        <v>2</v>
      </c>
      <c r="Q114" s="275">
        <v>3</v>
      </c>
      <c r="R114" s="275">
        <v>2</v>
      </c>
      <c r="S114" s="275">
        <v>3</v>
      </c>
      <c r="T114" s="275">
        <v>3</v>
      </c>
      <c r="U114" s="275">
        <v>4</v>
      </c>
      <c r="V114" s="275">
        <v>3</v>
      </c>
      <c r="W114" s="275">
        <v>4</v>
      </c>
      <c r="X114" s="277">
        <f>SUM('Regulasi diri'!$G114:$W114)</f>
        <v>52</v>
      </c>
      <c r="Y11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15" spans="1:25" ht="22.5" customHeight="1" x14ac:dyDescent="0.2">
      <c r="A115" s="274" t="s">
        <v>8</v>
      </c>
      <c r="B115" s="274" t="s">
        <v>679</v>
      </c>
      <c r="C115" s="274" t="s">
        <v>10</v>
      </c>
      <c r="D115" s="274" t="s">
        <v>113</v>
      </c>
      <c r="E115" s="274" t="s">
        <v>47</v>
      </c>
      <c r="F115" s="274" t="s">
        <v>157</v>
      </c>
      <c r="G115" s="275">
        <v>4</v>
      </c>
      <c r="H115" s="276">
        <v>4</v>
      </c>
      <c r="I115" s="275">
        <v>3</v>
      </c>
      <c r="J115" s="276">
        <v>3</v>
      </c>
      <c r="K115" s="276">
        <v>3</v>
      </c>
      <c r="L115" s="275">
        <v>3</v>
      </c>
      <c r="M115" s="276">
        <v>4</v>
      </c>
      <c r="N115" s="275">
        <v>4</v>
      </c>
      <c r="O115" s="275">
        <v>3</v>
      </c>
      <c r="P115" s="275">
        <v>3</v>
      </c>
      <c r="Q115" s="275">
        <v>3</v>
      </c>
      <c r="R115" s="275">
        <v>4</v>
      </c>
      <c r="S115" s="275">
        <v>4</v>
      </c>
      <c r="T115" s="275">
        <v>4</v>
      </c>
      <c r="U115" s="275">
        <v>3</v>
      </c>
      <c r="V115" s="275">
        <v>4</v>
      </c>
      <c r="W115" s="275">
        <v>2</v>
      </c>
      <c r="X115" s="277">
        <f>SUM('Regulasi diri'!$G115:$W115)</f>
        <v>58</v>
      </c>
      <c r="Y11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16" spans="1:25" ht="22.5" customHeight="1" x14ac:dyDescent="0.2">
      <c r="A116" s="274" t="s">
        <v>8</v>
      </c>
      <c r="B116" s="274" t="s">
        <v>680</v>
      </c>
      <c r="C116" s="274" t="s">
        <v>24</v>
      </c>
      <c r="D116" s="274" t="s">
        <v>69</v>
      </c>
      <c r="E116" s="274" t="s">
        <v>165</v>
      </c>
      <c r="F116" s="274" t="s">
        <v>26</v>
      </c>
      <c r="G116" s="275">
        <v>3</v>
      </c>
      <c r="H116" s="276">
        <v>3</v>
      </c>
      <c r="I116" s="275">
        <v>3</v>
      </c>
      <c r="J116" s="276">
        <v>4</v>
      </c>
      <c r="K116" s="276">
        <v>4</v>
      </c>
      <c r="L116" s="275">
        <v>2</v>
      </c>
      <c r="M116" s="276">
        <v>4</v>
      </c>
      <c r="N116" s="275">
        <v>3</v>
      </c>
      <c r="O116" s="275">
        <v>4</v>
      </c>
      <c r="P116" s="275">
        <v>4</v>
      </c>
      <c r="Q116" s="275">
        <v>3</v>
      </c>
      <c r="R116" s="275">
        <v>4</v>
      </c>
      <c r="S116" s="275">
        <v>3</v>
      </c>
      <c r="T116" s="275">
        <v>3</v>
      </c>
      <c r="U116" s="275">
        <v>3</v>
      </c>
      <c r="V116" s="275">
        <v>2</v>
      </c>
      <c r="W116" s="275">
        <v>3</v>
      </c>
      <c r="X116" s="277">
        <f>SUM('Regulasi diri'!$G116:$W116)</f>
        <v>55</v>
      </c>
      <c r="Y11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17" spans="1:25" ht="22.5" customHeight="1" x14ac:dyDescent="0.2">
      <c r="A117" s="274" t="s">
        <v>8</v>
      </c>
      <c r="B117" s="274" t="s">
        <v>681</v>
      </c>
      <c r="C117" s="274" t="s">
        <v>24</v>
      </c>
      <c r="D117" s="274" t="s">
        <v>624</v>
      </c>
      <c r="E117" s="274" t="s">
        <v>64</v>
      </c>
      <c r="F117" s="274" t="s">
        <v>13</v>
      </c>
      <c r="G117" s="275">
        <v>4</v>
      </c>
      <c r="H117" s="276">
        <v>4</v>
      </c>
      <c r="I117" s="275">
        <v>4</v>
      </c>
      <c r="J117" s="276">
        <v>4</v>
      </c>
      <c r="K117" s="276">
        <v>3</v>
      </c>
      <c r="L117" s="275">
        <v>3</v>
      </c>
      <c r="M117" s="276">
        <v>4</v>
      </c>
      <c r="N117" s="275">
        <v>4</v>
      </c>
      <c r="O117" s="275">
        <v>3</v>
      </c>
      <c r="P117" s="275">
        <v>4</v>
      </c>
      <c r="Q117" s="275">
        <v>4</v>
      </c>
      <c r="R117" s="275">
        <v>4</v>
      </c>
      <c r="S117" s="275">
        <v>4</v>
      </c>
      <c r="T117" s="275">
        <v>4</v>
      </c>
      <c r="U117" s="275">
        <v>4</v>
      </c>
      <c r="V117" s="275">
        <v>3</v>
      </c>
      <c r="W117" s="275">
        <v>3</v>
      </c>
      <c r="X117" s="277">
        <f>SUM('Regulasi diri'!$G117:$W117)</f>
        <v>63</v>
      </c>
      <c r="Y117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18" spans="1:25" ht="22.5" customHeight="1" x14ac:dyDescent="0.2">
      <c r="A118" s="274" t="s">
        <v>8</v>
      </c>
      <c r="B118" s="274" t="s">
        <v>682</v>
      </c>
      <c r="C118" s="274" t="s">
        <v>24</v>
      </c>
      <c r="D118" s="274" t="s">
        <v>624</v>
      </c>
      <c r="E118" s="274" t="s">
        <v>70</v>
      </c>
      <c r="F118" s="274" t="s">
        <v>13</v>
      </c>
      <c r="G118" s="275">
        <v>3</v>
      </c>
      <c r="H118" s="276">
        <v>3</v>
      </c>
      <c r="I118" s="275">
        <v>3</v>
      </c>
      <c r="J118" s="276">
        <v>4</v>
      </c>
      <c r="K118" s="276">
        <v>3</v>
      </c>
      <c r="L118" s="275">
        <v>3</v>
      </c>
      <c r="M118" s="276">
        <v>3</v>
      </c>
      <c r="N118" s="275">
        <v>3</v>
      </c>
      <c r="O118" s="275">
        <v>3</v>
      </c>
      <c r="P118" s="275">
        <v>3</v>
      </c>
      <c r="Q118" s="275">
        <v>4</v>
      </c>
      <c r="R118" s="275">
        <v>2</v>
      </c>
      <c r="S118" s="275">
        <v>3</v>
      </c>
      <c r="T118" s="275">
        <v>3</v>
      </c>
      <c r="U118" s="275">
        <v>3</v>
      </c>
      <c r="V118" s="275">
        <v>2</v>
      </c>
      <c r="W118" s="275">
        <v>3</v>
      </c>
      <c r="X118" s="277">
        <f>SUM('Regulasi diri'!$G118:$W118)</f>
        <v>51</v>
      </c>
      <c r="Y11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19" spans="1:25" ht="22.5" customHeight="1" x14ac:dyDescent="0.2">
      <c r="A119" s="274" t="s">
        <v>8</v>
      </c>
      <c r="B119" s="274" t="s">
        <v>683</v>
      </c>
      <c r="C119" s="274" t="s">
        <v>10</v>
      </c>
      <c r="D119" s="274" t="s">
        <v>11</v>
      </c>
      <c r="E119" s="274" t="s">
        <v>17</v>
      </c>
      <c r="F119" s="274" t="s">
        <v>13</v>
      </c>
      <c r="G119" s="275">
        <v>4</v>
      </c>
      <c r="H119" s="276">
        <v>4</v>
      </c>
      <c r="I119" s="275">
        <v>4</v>
      </c>
      <c r="J119" s="276">
        <v>2</v>
      </c>
      <c r="K119" s="276">
        <v>4</v>
      </c>
      <c r="L119" s="275">
        <v>4</v>
      </c>
      <c r="M119" s="276">
        <v>4</v>
      </c>
      <c r="N119" s="275">
        <v>4</v>
      </c>
      <c r="O119" s="275">
        <v>4</v>
      </c>
      <c r="P119" s="275">
        <v>4</v>
      </c>
      <c r="Q119" s="275">
        <v>4</v>
      </c>
      <c r="R119" s="275">
        <v>4</v>
      </c>
      <c r="S119" s="275">
        <v>4</v>
      </c>
      <c r="T119" s="275">
        <v>4</v>
      </c>
      <c r="U119" s="275">
        <v>4</v>
      </c>
      <c r="V119" s="275">
        <v>4</v>
      </c>
      <c r="W119" s="275">
        <v>3</v>
      </c>
      <c r="X119" s="277">
        <f>SUM('Regulasi diri'!$G119:$W119)</f>
        <v>65</v>
      </c>
      <c r="Y119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20" spans="1:25" ht="22.5" customHeight="1" x14ac:dyDescent="0.2">
      <c r="A120" s="274" t="s">
        <v>8</v>
      </c>
      <c r="B120" s="274" t="s">
        <v>684</v>
      </c>
      <c r="C120" s="274" t="s">
        <v>24</v>
      </c>
      <c r="D120" s="274" t="s">
        <v>113</v>
      </c>
      <c r="E120" s="274" t="s">
        <v>165</v>
      </c>
      <c r="F120" s="274" t="s">
        <v>21</v>
      </c>
      <c r="G120" s="275">
        <v>2</v>
      </c>
      <c r="H120" s="276">
        <v>3</v>
      </c>
      <c r="I120" s="275">
        <v>3</v>
      </c>
      <c r="J120" s="276">
        <v>3</v>
      </c>
      <c r="K120" s="276">
        <v>3</v>
      </c>
      <c r="L120" s="275">
        <v>2</v>
      </c>
      <c r="M120" s="276">
        <v>4</v>
      </c>
      <c r="N120" s="275">
        <v>4</v>
      </c>
      <c r="O120" s="275">
        <v>3</v>
      </c>
      <c r="P120" s="275">
        <v>3</v>
      </c>
      <c r="Q120" s="275">
        <v>3</v>
      </c>
      <c r="R120" s="275">
        <v>4</v>
      </c>
      <c r="S120" s="275">
        <v>3</v>
      </c>
      <c r="T120" s="275">
        <v>4</v>
      </c>
      <c r="U120" s="275">
        <v>4</v>
      </c>
      <c r="V120" s="275">
        <v>2</v>
      </c>
      <c r="W120" s="275">
        <v>4</v>
      </c>
      <c r="X120" s="277">
        <f>SUM('Regulasi diri'!$G120:$W120)</f>
        <v>54</v>
      </c>
      <c r="Y12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21" spans="1:25" ht="22.5" customHeight="1" x14ac:dyDescent="0.2">
      <c r="A121" s="274" t="s">
        <v>8</v>
      </c>
      <c r="B121" s="274" t="s">
        <v>685</v>
      </c>
      <c r="C121" s="274" t="s">
        <v>24</v>
      </c>
      <c r="D121" s="274" t="s">
        <v>624</v>
      </c>
      <c r="E121" s="274" t="s">
        <v>70</v>
      </c>
      <c r="F121" s="274" t="s">
        <v>157</v>
      </c>
      <c r="G121" s="275">
        <v>2</v>
      </c>
      <c r="H121" s="276">
        <v>1</v>
      </c>
      <c r="I121" s="275">
        <v>1</v>
      </c>
      <c r="J121" s="276">
        <v>1</v>
      </c>
      <c r="K121" s="276">
        <v>1</v>
      </c>
      <c r="L121" s="275">
        <v>2</v>
      </c>
      <c r="M121" s="276">
        <v>2</v>
      </c>
      <c r="N121" s="275">
        <v>1</v>
      </c>
      <c r="O121" s="275">
        <v>2</v>
      </c>
      <c r="P121" s="275">
        <v>2</v>
      </c>
      <c r="Q121" s="275">
        <v>1</v>
      </c>
      <c r="R121" s="275">
        <v>2</v>
      </c>
      <c r="S121" s="275">
        <v>2</v>
      </c>
      <c r="T121" s="275">
        <v>2</v>
      </c>
      <c r="U121" s="275">
        <v>1</v>
      </c>
      <c r="V121" s="275">
        <v>1</v>
      </c>
      <c r="W121" s="275">
        <v>2</v>
      </c>
      <c r="X121" s="277">
        <f>SUM('Regulasi diri'!$G121:$W121)</f>
        <v>26</v>
      </c>
      <c r="Y121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22" spans="1:25" ht="22.5" customHeight="1" x14ac:dyDescent="0.2">
      <c r="A122" s="274" t="s">
        <v>8</v>
      </c>
      <c r="B122" s="274" t="s">
        <v>686</v>
      </c>
      <c r="C122" s="274" t="s">
        <v>10</v>
      </c>
      <c r="D122" s="274" t="s">
        <v>110</v>
      </c>
      <c r="E122" s="274" t="s">
        <v>64</v>
      </c>
      <c r="F122" s="274" t="s">
        <v>13</v>
      </c>
      <c r="G122" s="275">
        <v>3</v>
      </c>
      <c r="H122" s="276">
        <v>3</v>
      </c>
      <c r="I122" s="275">
        <v>3</v>
      </c>
      <c r="J122" s="276">
        <v>3</v>
      </c>
      <c r="K122" s="276">
        <v>3</v>
      </c>
      <c r="L122" s="275">
        <v>3</v>
      </c>
      <c r="M122" s="276">
        <v>4</v>
      </c>
      <c r="N122" s="275">
        <v>3</v>
      </c>
      <c r="O122" s="275">
        <v>2</v>
      </c>
      <c r="P122" s="275">
        <v>3</v>
      </c>
      <c r="Q122" s="275">
        <v>4</v>
      </c>
      <c r="R122" s="275">
        <v>3</v>
      </c>
      <c r="S122" s="275">
        <v>3</v>
      </c>
      <c r="T122" s="275">
        <v>3</v>
      </c>
      <c r="U122" s="275">
        <v>3</v>
      </c>
      <c r="V122" s="275">
        <v>4</v>
      </c>
      <c r="W122" s="275">
        <v>3</v>
      </c>
      <c r="X122" s="277">
        <f>SUM('Regulasi diri'!$G122:$W122)</f>
        <v>53</v>
      </c>
      <c r="Y122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23" spans="1:25" ht="22.5" customHeight="1" x14ac:dyDescent="0.2">
      <c r="A123" s="274" t="s">
        <v>8</v>
      </c>
      <c r="B123" s="274" t="s">
        <v>687</v>
      </c>
      <c r="C123" s="274" t="s">
        <v>24</v>
      </c>
      <c r="D123" s="274" t="s">
        <v>69</v>
      </c>
      <c r="E123" s="274" t="s">
        <v>17</v>
      </c>
      <c r="F123" s="274" t="s">
        <v>13</v>
      </c>
      <c r="G123" s="275">
        <v>2</v>
      </c>
      <c r="H123" s="276">
        <v>2</v>
      </c>
      <c r="I123" s="275">
        <v>2</v>
      </c>
      <c r="J123" s="276">
        <v>1</v>
      </c>
      <c r="K123" s="276">
        <v>2</v>
      </c>
      <c r="L123" s="275">
        <v>2</v>
      </c>
      <c r="M123" s="276">
        <v>1</v>
      </c>
      <c r="N123" s="275">
        <v>2</v>
      </c>
      <c r="O123" s="275">
        <v>2</v>
      </c>
      <c r="P123" s="275">
        <v>2</v>
      </c>
      <c r="Q123" s="275">
        <v>2</v>
      </c>
      <c r="R123" s="275">
        <v>2</v>
      </c>
      <c r="S123" s="275">
        <v>1</v>
      </c>
      <c r="T123" s="275">
        <v>2</v>
      </c>
      <c r="U123" s="275">
        <v>2</v>
      </c>
      <c r="V123" s="275">
        <v>1</v>
      </c>
      <c r="W123" s="275">
        <v>2</v>
      </c>
      <c r="X123" s="277">
        <f>SUM('Regulasi diri'!$G123:$W123)</f>
        <v>30</v>
      </c>
      <c r="Y123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24" spans="1:25" ht="22.5" customHeight="1" x14ac:dyDescent="0.2">
      <c r="A124" s="274" t="s">
        <v>8</v>
      </c>
      <c r="B124" s="274" t="s">
        <v>688</v>
      </c>
      <c r="C124" s="274" t="s">
        <v>24</v>
      </c>
      <c r="D124" s="274" t="s">
        <v>624</v>
      </c>
      <c r="E124" s="274" t="s">
        <v>17</v>
      </c>
      <c r="F124" s="274" t="s">
        <v>26</v>
      </c>
      <c r="G124" s="275">
        <v>4</v>
      </c>
      <c r="H124" s="276">
        <v>3</v>
      </c>
      <c r="I124" s="275">
        <v>4</v>
      </c>
      <c r="J124" s="276">
        <v>3</v>
      </c>
      <c r="K124" s="276">
        <v>4</v>
      </c>
      <c r="L124" s="275">
        <v>3</v>
      </c>
      <c r="M124" s="276">
        <v>4</v>
      </c>
      <c r="N124" s="275">
        <v>4</v>
      </c>
      <c r="O124" s="275">
        <v>4</v>
      </c>
      <c r="P124" s="275">
        <v>4</v>
      </c>
      <c r="Q124" s="275">
        <v>3</v>
      </c>
      <c r="R124" s="275">
        <v>4</v>
      </c>
      <c r="S124" s="275">
        <v>4</v>
      </c>
      <c r="T124" s="275">
        <v>4</v>
      </c>
      <c r="U124" s="275">
        <v>4</v>
      </c>
      <c r="V124" s="275">
        <v>3</v>
      </c>
      <c r="W124" s="275">
        <v>4</v>
      </c>
      <c r="X124" s="277">
        <f>SUM('Regulasi diri'!$G124:$W124)</f>
        <v>63</v>
      </c>
      <c r="Y124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25" spans="1:25" ht="22.5" customHeight="1" x14ac:dyDescent="0.2">
      <c r="A125" s="274" t="s">
        <v>8</v>
      </c>
      <c r="B125" s="274" t="s">
        <v>689</v>
      </c>
      <c r="C125" s="274" t="s">
        <v>10</v>
      </c>
      <c r="D125" s="274" t="s">
        <v>103</v>
      </c>
      <c r="E125" s="274" t="s">
        <v>53</v>
      </c>
      <c r="F125" s="274" t="s">
        <v>26</v>
      </c>
      <c r="G125" s="275">
        <v>3</v>
      </c>
      <c r="H125" s="276">
        <v>3</v>
      </c>
      <c r="I125" s="275">
        <v>3</v>
      </c>
      <c r="J125" s="276">
        <v>2</v>
      </c>
      <c r="K125" s="276">
        <v>3</v>
      </c>
      <c r="L125" s="275">
        <v>3</v>
      </c>
      <c r="M125" s="276">
        <v>3</v>
      </c>
      <c r="N125" s="275">
        <v>3</v>
      </c>
      <c r="O125" s="275">
        <v>3</v>
      </c>
      <c r="P125" s="275">
        <v>3</v>
      </c>
      <c r="Q125" s="275">
        <v>3</v>
      </c>
      <c r="R125" s="275">
        <v>2</v>
      </c>
      <c r="S125" s="275">
        <v>3</v>
      </c>
      <c r="T125" s="275">
        <v>2</v>
      </c>
      <c r="U125" s="275">
        <v>2</v>
      </c>
      <c r="V125" s="275">
        <v>2</v>
      </c>
      <c r="W125" s="275">
        <v>2</v>
      </c>
      <c r="X125" s="277">
        <f>SUM('Regulasi diri'!$G125:$W125)</f>
        <v>45</v>
      </c>
      <c r="Y12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26" spans="1:25" ht="22.5" customHeight="1" x14ac:dyDescent="0.2">
      <c r="A126" s="274" t="s">
        <v>8</v>
      </c>
      <c r="B126" s="274" t="s">
        <v>690</v>
      </c>
      <c r="C126" s="274" t="s">
        <v>24</v>
      </c>
      <c r="D126" s="274" t="s">
        <v>110</v>
      </c>
      <c r="E126" s="274" t="s">
        <v>90</v>
      </c>
      <c r="F126" s="274" t="s">
        <v>21</v>
      </c>
      <c r="G126" s="275">
        <v>3</v>
      </c>
      <c r="H126" s="276">
        <v>3</v>
      </c>
      <c r="I126" s="275">
        <v>3</v>
      </c>
      <c r="J126" s="276">
        <v>2</v>
      </c>
      <c r="K126" s="276">
        <v>2</v>
      </c>
      <c r="L126" s="275">
        <v>2</v>
      </c>
      <c r="M126" s="276">
        <v>2</v>
      </c>
      <c r="N126" s="275">
        <v>3</v>
      </c>
      <c r="O126" s="275">
        <v>2</v>
      </c>
      <c r="P126" s="275">
        <v>2</v>
      </c>
      <c r="Q126" s="275">
        <v>2</v>
      </c>
      <c r="R126" s="275">
        <v>2</v>
      </c>
      <c r="S126" s="275">
        <v>3</v>
      </c>
      <c r="T126" s="275">
        <v>3</v>
      </c>
      <c r="U126" s="275">
        <v>3</v>
      </c>
      <c r="V126" s="275">
        <v>3</v>
      </c>
      <c r="W126" s="275">
        <v>3</v>
      </c>
      <c r="X126" s="277">
        <f>SUM('Regulasi diri'!$G126:$W126)</f>
        <v>43</v>
      </c>
      <c r="Y12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27" spans="1:25" ht="22.5" customHeight="1" x14ac:dyDescent="0.2">
      <c r="A127" s="274" t="s">
        <v>8</v>
      </c>
      <c r="B127" s="274" t="s">
        <v>691</v>
      </c>
      <c r="C127" s="274" t="s">
        <v>10</v>
      </c>
      <c r="D127" s="274" t="s">
        <v>11</v>
      </c>
      <c r="E127" s="274" t="s">
        <v>12</v>
      </c>
      <c r="F127" s="274" t="s">
        <v>13</v>
      </c>
      <c r="G127" s="275">
        <v>2</v>
      </c>
      <c r="H127" s="276">
        <v>1</v>
      </c>
      <c r="I127" s="275">
        <v>3</v>
      </c>
      <c r="J127" s="276">
        <v>3</v>
      </c>
      <c r="K127" s="276">
        <v>3</v>
      </c>
      <c r="L127" s="275">
        <v>3</v>
      </c>
      <c r="M127" s="276">
        <v>3</v>
      </c>
      <c r="N127" s="275">
        <v>3</v>
      </c>
      <c r="O127" s="275">
        <v>3</v>
      </c>
      <c r="P127" s="275">
        <v>3</v>
      </c>
      <c r="Q127" s="275">
        <v>3</v>
      </c>
      <c r="R127" s="275">
        <v>2</v>
      </c>
      <c r="S127" s="275">
        <v>3</v>
      </c>
      <c r="T127" s="275">
        <v>3</v>
      </c>
      <c r="U127" s="275">
        <v>3</v>
      </c>
      <c r="V127" s="275">
        <v>3</v>
      </c>
      <c r="W127" s="275">
        <v>3</v>
      </c>
      <c r="X127" s="277">
        <f>SUM('Regulasi diri'!$G127:$W127)</f>
        <v>47</v>
      </c>
      <c r="Y127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28" spans="1:25" ht="22.5" customHeight="1" x14ac:dyDescent="0.2">
      <c r="A128" s="274" t="s">
        <v>8</v>
      </c>
      <c r="B128" s="274" t="s">
        <v>692</v>
      </c>
      <c r="C128" s="274" t="s">
        <v>10</v>
      </c>
      <c r="D128" s="274" t="s">
        <v>123</v>
      </c>
      <c r="E128" s="274" t="s">
        <v>61</v>
      </c>
      <c r="F128" s="274" t="s">
        <v>157</v>
      </c>
      <c r="G128" s="275">
        <v>4</v>
      </c>
      <c r="H128" s="276">
        <v>2</v>
      </c>
      <c r="I128" s="275">
        <v>3</v>
      </c>
      <c r="J128" s="276">
        <v>3</v>
      </c>
      <c r="K128" s="276">
        <v>3</v>
      </c>
      <c r="L128" s="275">
        <v>2</v>
      </c>
      <c r="M128" s="276">
        <v>3</v>
      </c>
      <c r="N128" s="275">
        <v>4</v>
      </c>
      <c r="O128" s="275">
        <v>2</v>
      </c>
      <c r="P128" s="275">
        <v>3</v>
      </c>
      <c r="Q128" s="275">
        <v>3</v>
      </c>
      <c r="R128" s="275">
        <v>2</v>
      </c>
      <c r="S128" s="275">
        <v>4</v>
      </c>
      <c r="T128" s="275">
        <v>3</v>
      </c>
      <c r="U128" s="275">
        <v>4</v>
      </c>
      <c r="V128" s="275">
        <v>3</v>
      </c>
      <c r="W128" s="275">
        <v>4</v>
      </c>
      <c r="X128" s="277">
        <f>SUM('Regulasi diri'!$G128:$W128)</f>
        <v>52</v>
      </c>
      <c r="Y12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29" spans="1:25" ht="22.5" customHeight="1" x14ac:dyDescent="0.2">
      <c r="A129" s="274" t="s">
        <v>8</v>
      </c>
      <c r="B129" s="274" t="s">
        <v>693</v>
      </c>
      <c r="C129" s="274" t="s">
        <v>10</v>
      </c>
      <c r="D129" s="274" t="s">
        <v>103</v>
      </c>
      <c r="E129" s="274" t="s">
        <v>53</v>
      </c>
      <c r="F129" s="274" t="s">
        <v>13</v>
      </c>
      <c r="G129" s="275">
        <v>2</v>
      </c>
      <c r="H129" s="276">
        <v>1</v>
      </c>
      <c r="I129" s="275">
        <v>2</v>
      </c>
      <c r="J129" s="276">
        <v>1</v>
      </c>
      <c r="K129" s="276">
        <v>2</v>
      </c>
      <c r="L129" s="275">
        <v>2</v>
      </c>
      <c r="M129" s="276">
        <v>1</v>
      </c>
      <c r="N129" s="275">
        <v>1</v>
      </c>
      <c r="O129" s="275">
        <v>2</v>
      </c>
      <c r="P129" s="275">
        <v>1</v>
      </c>
      <c r="Q129" s="275">
        <v>2</v>
      </c>
      <c r="R129" s="275">
        <v>2</v>
      </c>
      <c r="S129" s="275">
        <v>2</v>
      </c>
      <c r="T129" s="275">
        <v>2</v>
      </c>
      <c r="U129" s="275">
        <v>2</v>
      </c>
      <c r="V129" s="275">
        <v>2</v>
      </c>
      <c r="W129" s="275">
        <v>2</v>
      </c>
      <c r="X129" s="277">
        <f>SUM('Regulasi diri'!$G129:$W129)</f>
        <v>29</v>
      </c>
      <c r="Y129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30" spans="1:25" ht="22.5" customHeight="1" x14ac:dyDescent="0.2">
      <c r="A130" s="274" t="s">
        <v>8</v>
      </c>
      <c r="B130" s="274" t="s">
        <v>694</v>
      </c>
      <c r="C130" s="274" t="s">
        <v>10</v>
      </c>
      <c r="D130" s="274" t="s">
        <v>110</v>
      </c>
      <c r="E130" s="274" t="s">
        <v>90</v>
      </c>
      <c r="F130" s="274" t="s">
        <v>157</v>
      </c>
      <c r="G130" s="275">
        <v>3</v>
      </c>
      <c r="H130" s="276">
        <v>3</v>
      </c>
      <c r="I130" s="275">
        <v>3</v>
      </c>
      <c r="J130" s="276">
        <v>3</v>
      </c>
      <c r="K130" s="276">
        <v>3</v>
      </c>
      <c r="L130" s="275">
        <v>3</v>
      </c>
      <c r="M130" s="276">
        <v>3</v>
      </c>
      <c r="N130" s="275">
        <v>2</v>
      </c>
      <c r="O130" s="275">
        <v>3</v>
      </c>
      <c r="P130" s="275">
        <v>3</v>
      </c>
      <c r="Q130" s="275">
        <v>2</v>
      </c>
      <c r="R130" s="275">
        <v>3</v>
      </c>
      <c r="S130" s="275">
        <v>3</v>
      </c>
      <c r="T130" s="275">
        <v>3</v>
      </c>
      <c r="U130" s="275">
        <v>4</v>
      </c>
      <c r="V130" s="275">
        <v>3</v>
      </c>
      <c r="W130" s="275">
        <v>2</v>
      </c>
      <c r="X130" s="277">
        <f>SUM('Regulasi diri'!$G130:$W130)</f>
        <v>49</v>
      </c>
      <c r="Y13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31" spans="1:25" ht="22.5" customHeight="1" x14ac:dyDescent="0.2">
      <c r="A131" s="274" t="s">
        <v>8</v>
      </c>
      <c r="B131" s="274" t="s">
        <v>695</v>
      </c>
      <c r="C131" s="274" t="s">
        <v>24</v>
      </c>
      <c r="D131" s="274" t="s">
        <v>678</v>
      </c>
      <c r="E131" s="274" t="s">
        <v>73</v>
      </c>
      <c r="F131" s="274" t="s">
        <v>21</v>
      </c>
      <c r="G131" s="275">
        <v>4</v>
      </c>
      <c r="H131" s="276">
        <v>4</v>
      </c>
      <c r="I131" s="275">
        <v>4</v>
      </c>
      <c r="J131" s="276">
        <v>4</v>
      </c>
      <c r="K131" s="276">
        <v>4</v>
      </c>
      <c r="L131" s="275">
        <v>4</v>
      </c>
      <c r="M131" s="276">
        <v>3</v>
      </c>
      <c r="N131" s="275">
        <v>3</v>
      </c>
      <c r="O131" s="275">
        <v>4</v>
      </c>
      <c r="P131" s="275">
        <v>3</v>
      </c>
      <c r="Q131" s="275">
        <v>4</v>
      </c>
      <c r="R131" s="275">
        <v>4</v>
      </c>
      <c r="S131" s="275">
        <v>4</v>
      </c>
      <c r="T131" s="275">
        <v>3</v>
      </c>
      <c r="U131" s="275">
        <v>4</v>
      </c>
      <c r="V131" s="275">
        <v>4</v>
      </c>
      <c r="W131" s="275">
        <v>4</v>
      </c>
      <c r="X131" s="277">
        <f>SUM('Regulasi diri'!$G131:$W131)</f>
        <v>64</v>
      </c>
      <c r="Y131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32" spans="1:25" ht="22.5" customHeight="1" x14ac:dyDescent="0.2">
      <c r="A132" s="274" t="s">
        <v>8</v>
      </c>
      <c r="B132" s="274" t="s">
        <v>696</v>
      </c>
      <c r="C132" s="274" t="s">
        <v>10</v>
      </c>
      <c r="D132" s="274" t="s">
        <v>11</v>
      </c>
      <c r="E132" s="274" t="s">
        <v>17</v>
      </c>
      <c r="F132" s="274" t="s">
        <v>26</v>
      </c>
      <c r="G132" s="275">
        <v>4</v>
      </c>
      <c r="H132" s="276">
        <v>3</v>
      </c>
      <c r="I132" s="275">
        <v>3</v>
      </c>
      <c r="J132" s="276">
        <v>3</v>
      </c>
      <c r="K132" s="276">
        <v>3</v>
      </c>
      <c r="L132" s="275">
        <v>2</v>
      </c>
      <c r="M132" s="276">
        <v>4</v>
      </c>
      <c r="N132" s="275">
        <v>3</v>
      </c>
      <c r="O132" s="275">
        <v>2</v>
      </c>
      <c r="P132" s="275">
        <v>3</v>
      </c>
      <c r="Q132" s="275">
        <v>3</v>
      </c>
      <c r="R132" s="275">
        <v>3</v>
      </c>
      <c r="S132" s="275">
        <v>3</v>
      </c>
      <c r="T132" s="275">
        <v>3</v>
      </c>
      <c r="U132" s="275">
        <v>3</v>
      </c>
      <c r="V132" s="275">
        <v>3</v>
      </c>
      <c r="W132" s="275">
        <v>3</v>
      </c>
      <c r="X132" s="277">
        <f>SUM('Regulasi diri'!$G132:$W132)</f>
        <v>51</v>
      </c>
      <c r="Y132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33" spans="1:25" ht="22.5" customHeight="1" x14ac:dyDescent="0.2">
      <c r="A133" s="274" t="s">
        <v>8</v>
      </c>
      <c r="B133" s="274" t="s">
        <v>697</v>
      </c>
      <c r="C133" s="274" t="s">
        <v>10</v>
      </c>
      <c r="D133" s="274" t="s">
        <v>123</v>
      </c>
      <c r="E133" s="274" t="s">
        <v>61</v>
      </c>
      <c r="F133" s="274" t="s">
        <v>21</v>
      </c>
      <c r="G133" s="275">
        <v>3</v>
      </c>
      <c r="H133" s="276">
        <v>3</v>
      </c>
      <c r="I133" s="275">
        <v>3</v>
      </c>
      <c r="J133" s="276">
        <v>4</v>
      </c>
      <c r="K133" s="276">
        <v>4</v>
      </c>
      <c r="L133" s="275">
        <v>3</v>
      </c>
      <c r="M133" s="276">
        <v>4</v>
      </c>
      <c r="N133" s="275">
        <v>3</v>
      </c>
      <c r="O133" s="275">
        <v>3</v>
      </c>
      <c r="P133" s="275">
        <v>4</v>
      </c>
      <c r="Q133" s="275">
        <v>4</v>
      </c>
      <c r="R133" s="275">
        <v>4</v>
      </c>
      <c r="S133" s="275">
        <v>4</v>
      </c>
      <c r="T133" s="275">
        <v>3</v>
      </c>
      <c r="U133" s="275">
        <v>4</v>
      </c>
      <c r="V133" s="275">
        <v>2</v>
      </c>
      <c r="W133" s="275">
        <v>4</v>
      </c>
      <c r="X133" s="277">
        <f>SUM('Regulasi diri'!$G133:$W133)</f>
        <v>59</v>
      </c>
      <c r="Y13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34" spans="1:25" ht="22.5" customHeight="1" x14ac:dyDescent="0.2">
      <c r="A134" s="274" t="s">
        <v>8</v>
      </c>
      <c r="B134" s="274" t="s">
        <v>698</v>
      </c>
      <c r="C134" s="274" t="s">
        <v>10</v>
      </c>
      <c r="D134" s="274" t="s">
        <v>113</v>
      </c>
      <c r="E134" s="274" t="s">
        <v>165</v>
      </c>
      <c r="F134" s="274" t="s">
        <v>13</v>
      </c>
      <c r="G134" s="275">
        <v>3</v>
      </c>
      <c r="H134" s="276">
        <v>2</v>
      </c>
      <c r="I134" s="275">
        <v>3</v>
      </c>
      <c r="J134" s="276">
        <v>2</v>
      </c>
      <c r="K134" s="276">
        <v>3</v>
      </c>
      <c r="L134" s="275">
        <v>3</v>
      </c>
      <c r="M134" s="276">
        <v>3</v>
      </c>
      <c r="N134" s="275">
        <v>3</v>
      </c>
      <c r="O134" s="275">
        <v>2</v>
      </c>
      <c r="P134" s="275">
        <v>3</v>
      </c>
      <c r="Q134" s="275">
        <v>4</v>
      </c>
      <c r="R134" s="275">
        <v>2</v>
      </c>
      <c r="S134" s="275">
        <v>3</v>
      </c>
      <c r="T134" s="275">
        <v>3</v>
      </c>
      <c r="U134" s="275">
        <v>3</v>
      </c>
      <c r="V134" s="275">
        <v>1</v>
      </c>
      <c r="W134" s="275">
        <v>2</v>
      </c>
      <c r="X134" s="277">
        <f>SUM('Regulasi diri'!$G134:$W134)</f>
        <v>45</v>
      </c>
      <c r="Y13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35" spans="1:25" ht="22.5" customHeight="1" x14ac:dyDescent="0.2">
      <c r="A135" s="274" t="s">
        <v>8</v>
      </c>
      <c r="B135" s="274" t="s">
        <v>699</v>
      </c>
      <c r="C135" s="274" t="s">
        <v>24</v>
      </c>
      <c r="D135" s="274" t="s">
        <v>103</v>
      </c>
      <c r="E135" s="274" t="s">
        <v>165</v>
      </c>
      <c r="F135" s="274" t="s">
        <v>157</v>
      </c>
      <c r="G135" s="275">
        <v>3</v>
      </c>
      <c r="H135" s="276">
        <v>2</v>
      </c>
      <c r="I135" s="275">
        <v>3</v>
      </c>
      <c r="J135" s="276">
        <v>3</v>
      </c>
      <c r="K135" s="276">
        <v>4</v>
      </c>
      <c r="L135" s="275">
        <v>3</v>
      </c>
      <c r="M135" s="276">
        <v>3</v>
      </c>
      <c r="N135" s="275">
        <v>4</v>
      </c>
      <c r="O135" s="275">
        <v>2</v>
      </c>
      <c r="P135" s="275">
        <v>3</v>
      </c>
      <c r="Q135" s="275">
        <v>3</v>
      </c>
      <c r="R135" s="275">
        <v>2</v>
      </c>
      <c r="S135" s="275">
        <v>3</v>
      </c>
      <c r="T135" s="275">
        <v>2</v>
      </c>
      <c r="U135" s="275">
        <v>4</v>
      </c>
      <c r="V135" s="275">
        <v>4</v>
      </c>
      <c r="W135" s="275">
        <v>3</v>
      </c>
      <c r="X135" s="277">
        <f>SUM('Regulasi diri'!$G135:$W135)</f>
        <v>51</v>
      </c>
      <c r="Y13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36" spans="1:25" ht="22.5" customHeight="1" x14ac:dyDescent="0.2">
      <c r="A136" s="274" t="s">
        <v>8</v>
      </c>
      <c r="B136" s="274" t="s">
        <v>700</v>
      </c>
      <c r="C136" s="274" t="s">
        <v>24</v>
      </c>
      <c r="D136" s="274" t="s">
        <v>624</v>
      </c>
      <c r="E136" s="274" t="s">
        <v>17</v>
      </c>
      <c r="F136" s="274" t="s">
        <v>157</v>
      </c>
      <c r="G136" s="275">
        <v>3</v>
      </c>
      <c r="H136" s="276">
        <v>2</v>
      </c>
      <c r="I136" s="275">
        <v>4</v>
      </c>
      <c r="J136" s="276">
        <v>2</v>
      </c>
      <c r="K136" s="276">
        <v>3</v>
      </c>
      <c r="L136" s="275">
        <v>3</v>
      </c>
      <c r="M136" s="276">
        <v>4</v>
      </c>
      <c r="N136" s="275">
        <v>3</v>
      </c>
      <c r="O136" s="275">
        <v>4</v>
      </c>
      <c r="P136" s="275">
        <v>3</v>
      </c>
      <c r="Q136" s="275">
        <v>3</v>
      </c>
      <c r="R136" s="275">
        <v>3</v>
      </c>
      <c r="S136" s="275">
        <v>3</v>
      </c>
      <c r="T136" s="275">
        <v>3</v>
      </c>
      <c r="U136" s="275">
        <v>3</v>
      </c>
      <c r="V136" s="275">
        <v>3</v>
      </c>
      <c r="W136" s="275">
        <v>3</v>
      </c>
      <c r="X136" s="277">
        <f>SUM('Regulasi diri'!$G136:$W136)</f>
        <v>52</v>
      </c>
      <c r="Y13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37" spans="1:25" ht="22.5" customHeight="1" x14ac:dyDescent="0.2">
      <c r="A137" s="274" t="s">
        <v>8</v>
      </c>
      <c r="B137" s="274" t="s">
        <v>701</v>
      </c>
      <c r="C137" s="274" t="s">
        <v>24</v>
      </c>
      <c r="D137" s="274" t="s">
        <v>11</v>
      </c>
      <c r="E137" s="274" t="s">
        <v>17</v>
      </c>
      <c r="F137" s="274" t="s">
        <v>13</v>
      </c>
      <c r="G137" s="275">
        <v>3</v>
      </c>
      <c r="H137" s="276">
        <v>3</v>
      </c>
      <c r="I137" s="275">
        <v>2</v>
      </c>
      <c r="J137" s="276">
        <v>2</v>
      </c>
      <c r="K137" s="276">
        <v>2</v>
      </c>
      <c r="L137" s="275">
        <v>2</v>
      </c>
      <c r="M137" s="276">
        <v>2</v>
      </c>
      <c r="N137" s="275">
        <v>2</v>
      </c>
      <c r="O137" s="275">
        <v>2</v>
      </c>
      <c r="P137" s="275">
        <v>2</v>
      </c>
      <c r="Q137" s="275">
        <v>2</v>
      </c>
      <c r="R137" s="275">
        <v>3</v>
      </c>
      <c r="S137" s="275">
        <v>2</v>
      </c>
      <c r="T137" s="275">
        <v>2</v>
      </c>
      <c r="U137" s="275">
        <v>2</v>
      </c>
      <c r="V137" s="275">
        <v>3</v>
      </c>
      <c r="W137" s="275">
        <v>2</v>
      </c>
      <c r="X137" s="277">
        <f>SUM('Regulasi diri'!$G137:$W137)</f>
        <v>38</v>
      </c>
      <c r="Y137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38" spans="1:25" ht="22.5" customHeight="1" x14ac:dyDescent="0.2">
      <c r="A138" s="274" t="s">
        <v>8</v>
      </c>
      <c r="B138" s="274" t="s">
        <v>702</v>
      </c>
      <c r="C138" s="274" t="s">
        <v>10</v>
      </c>
      <c r="D138" s="274" t="s">
        <v>11</v>
      </c>
      <c r="E138" s="274" t="s">
        <v>165</v>
      </c>
      <c r="F138" s="274" t="s">
        <v>21</v>
      </c>
      <c r="G138" s="275">
        <v>4</v>
      </c>
      <c r="H138" s="276">
        <v>3</v>
      </c>
      <c r="I138" s="275">
        <v>4</v>
      </c>
      <c r="J138" s="276">
        <v>4</v>
      </c>
      <c r="K138" s="276">
        <v>4</v>
      </c>
      <c r="L138" s="275">
        <v>3</v>
      </c>
      <c r="M138" s="276">
        <v>3</v>
      </c>
      <c r="N138" s="275">
        <v>3</v>
      </c>
      <c r="O138" s="275">
        <v>4</v>
      </c>
      <c r="P138" s="275">
        <v>3</v>
      </c>
      <c r="Q138" s="275">
        <v>3</v>
      </c>
      <c r="R138" s="275">
        <v>3</v>
      </c>
      <c r="S138" s="275">
        <v>4</v>
      </c>
      <c r="T138" s="275">
        <v>3</v>
      </c>
      <c r="U138" s="275">
        <v>3</v>
      </c>
      <c r="V138" s="275">
        <v>3</v>
      </c>
      <c r="W138" s="275">
        <v>2</v>
      </c>
      <c r="X138" s="277">
        <f>SUM('Regulasi diri'!$G138:$W138)</f>
        <v>56</v>
      </c>
      <c r="Y13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39" spans="1:25" ht="22.5" customHeight="1" x14ac:dyDescent="0.2">
      <c r="A139" s="274" t="s">
        <v>8</v>
      </c>
      <c r="B139" s="274" t="s">
        <v>703</v>
      </c>
      <c r="C139" s="274" t="s">
        <v>24</v>
      </c>
      <c r="D139" s="274" t="s">
        <v>69</v>
      </c>
      <c r="E139" s="274" t="s">
        <v>70</v>
      </c>
      <c r="F139" s="274" t="s">
        <v>21</v>
      </c>
      <c r="G139" s="275">
        <v>4</v>
      </c>
      <c r="H139" s="276">
        <v>3</v>
      </c>
      <c r="I139" s="275">
        <v>4</v>
      </c>
      <c r="J139" s="276">
        <v>4</v>
      </c>
      <c r="K139" s="276">
        <v>4</v>
      </c>
      <c r="L139" s="275">
        <v>4</v>
      </c>
      <c r="M139" s="276">
        <v>4</v>
      </c>
      <c r="N139" s="275">
        <v>4</v>
      </c>
      <c r="O139" s="275">
        <v>4</v>
      </c>
      <c r="P139" s="275">
        <v>4</v>
      </c>
      <c r="Q139" s="275">
        <v>4</v>
      </c>
      <c r="R139" s="275">
        <v>3</v>
      </c>
      <c r="S139" s="275">
        <v>4</v>
      </c>
      <c r="T139" s="275">
        <v>4</v>
      </c>
      <c r="U139" s="275">
        <v>2</v>
      </c>
      <c r="V139" s="275">
        <v>3</v>
      </c>
      <c r="W139" s="275">
        <v>4</v>
      </c>
      <c r="X139" s="277">
        <f>SUM('Regulasi diri'!$G139:$W139)</f>
        <v>63</v>
      </c>
      <c r="Y139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40" spans="1:25" ht="22.5" customHeight="1" x14ac:dyDescent="0.2">
      <c r="A140" s="274" t="s">
        <v>8</v>
      </c>
      <c r="B140" s="274" t="s">
        <v>704</v>
      </c>
      <c r="C140" s="274" t="s">
        <v>10</v>
      </c>
      <c r="D140" s="274" t="s">
        <v>60</v>
      </c>
      <c r="E140" s="274" t="s">
        <v>64</v>
      </c>
      <c r="F140" s="274" t="s">
        <v>13</v>
      </c>
      <c r="G140" s="275">
        <v>3</v>
      </c>
      <c r="H140" s="276">
        <v>2</v>
      </c>
      <c r="I140" s="275">
        <v>3</v>
      </c>
      <c r="J140" s="276">
        <v>4</v>
      </c>
      <c r="K140" s="276">
        <v>2</v>
      </c>
      <c r="L140" s="275">
        <v>3</v>
      </c>
      <c r="M140" s="276">
        <v>4</v>
      </c>
      <c r="N140" s="275">
        <v>3</v>
      </c>
      <c r="O140" s="275">
        <v>3</v>
      </c>
      <c r="P140" s="275">
        <v>3</v>
      </c>
      <c r="Q140" s="275">
        <v>3</v>
      </c>
      <c r="R140" s="275">
        <v>3</v>
      </c>
      <c r="S140" s="275">
        <v>3</v>
      </c>
      <c r="T140" s="275">
        <v>3</v>
      </c>
      <c r="U140" s="275">
        <v>2</v>
      </c>
      <c r="V140" s="275">
        <v>3</v>
      </c>
      <c r="W140" s="275">
        <v>2</v>
      </c>
      <c r="X140" s="277">
        <f>SUM('Regulasi diri'!$G140:$W140)</f>
        <v>49</v>
      </c>
      <c r="Y14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41" spans="1:25" ht="22.5" customHeight="1" x14ac:dyDescent="0.2">
      <c r="A141" s="274" t="s">
        <v>8</v>
      </c>
      <c r="B141" s="274" t="s">
        <v>705</v>
      </c>
      <c r="C141" s="274" t="s">
        <v>24</v>
      </c>
      <c r="D141" s="274" t="s">
        <v>11</v>
      </c>
      <c r="E141" s="274" t="s">
        <v>165</v>
      </c>
      <c r="F141" s="274" t="s">
        <v>21</v>
      </c>
      <c r="G141" s="275">
        <v>4</v>
      </c>
      <c r="H141" s="276">
        <v>3</v>
      </c>
      <c r="I141" s="275">
        <v>4</v>
      </c>
      <c r="J141" s="276">
        <v>4</v>
      </c>
      <c r="K141" s="276">
        <v>4</v>
      </c>
      <c r="L141" s="275">
        <v>2</v>
      </c>
      <c r="M141" s="276">
        <v>3</v>
      </c>
      <c r="N141" s="275">
        <v>3</v>
      </c>
      <c r="O141" s="275">
        <v>4</v>
      </c>
      <c r="P141" s="275">
        <v>3</v>
      </c>
      <c r="Q141" s="275">
        <v>3</v>
      </c>
      <c r="R141" s="275">
        <v>4</v>
      </c>
      <c r="S141" s="275">
        <v>3</v>
      </c>
      <c r="T141" s="275">
        <v>4</v>
      </c>
      <c r="U141" s="275">
        <v>4</v>
      </c>
      <c r="V141" s="275">
        <v>3</v>
      </c>
      <c r="W141" s="275">
        <v>3</v>
      </c>
      <c r="X141" s="277">
        <f>SUM('Regulasi diri'!$G141:$W141)</f>
        <v>58</v>
      </c>
      <c r="Y141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42" spans="1:25" ht="22.5" customHeight="1" x14ac:dyDescent="0.2">
      <c r="A142" s="274" t="s">
        <v>8</v>
      </c>
      <c r="B142" s="274" t="s">
        <v>706</v>
      </c>
      <c r="C142" s="274" t="s">
        <v>10</v>
      </c>
      <c r="D142" s="274" t="s">
        <v>69</v>
      </c>
      <c r="E142" s="274" t="s">
        <v>64</v>
      </c>
      <c r="F142" s="274" t="s">
        <v>157</v>
      </c>
      <c r="G142" s="275">
        <v>4</v>
      </c>
      <c r="H142" s="276">
        <v>4</v>
      </c>
      <c r="I142" s="275">
        <v>4</v>
      </c>
      <c r="J142" s="276">
        <v>4</v>
      </c>
      <c r="K142" s="276">
        <v>4</v>
      </c>
      <c r="L142" s="275">
        <v>4</v>
      </c>
      <c r="M142" s="276">
        <v>4</v>
      </c>
      <c r="N142" s="275">
        <v>4</v>
      </c>
      <c r="O142" s="275">
        <v>3</v>
      </c>
      <c r="P142" s="275">
        <v>4</v>
      </c>
      <c r="Q142" s="275">
        <v>3</v>
      </c>
      <c r="R142" s="275">
        <v>4</v>
      </c>
      <c r="S142" s="275">
        <v>4</v>
      </c>
      <c r="T142" s="275">
        <v>4</v>
      </c>
      <c r="U142" s="275">
        <v>4</v>
      </c>
      <c r="V142" s="275">
        <v>4</v>
      </c>
      <c r="W142" s="275">
        <v>3</v>
      </c>
      <c r="X142" s="277">
        <f>SUM('Regulasi diri'!$G142:$W142)</f>
        <v>65</v>
      </c>
      <c r="Y142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43" spans="1:25" ht="22.5" customHeight="1" x14ac:dyDescent="0.2">
      <c r="A143" s="274" t="s">
        <v>8</v>
      </c>
      <c r="B143" s="274" t="s">
        <v>707</v>
      </c>
      <c r="C143" s="274" t="s">
        <v>10</v>
      </c>
      <c r="D143" s="274" t="s">
        <v>624</v>
      </c>
      <c r="E143" s="274" t="s">
        <v>70</v>
      </c>
      <c r="F143" s="274" t="s">
        <v>26</v>
      </c>
      <c r="G143" s="275">
        <v>4</v>
      </c>
      <c r="H143" s="276">
        <v>4</v>
      </c>
      <c r="I143" s="275">
        <v>3</v>
      </c>
      <c r="J143" s="276">
        <v>4</v>
      </c>
      <c r="K143" s="276">
        <v>3</v>
      </c>
      <c r="L143" s="275">
        <v>3</v>
      </c>
      <c r="M143" s="276">
        <v>4</v>
      </c>
      <c r="N143" s="275">
        <v>3</v>
      </c>
      <c r="O143" s="275">
        <v>3</v>
      </c>
      <c r="P143" s="275">
        <v>4</v>
      </c>
      <c r="Q143" s="275">
        <v>4</v>
      </c>
      <c r="R143" s="275">
        <v>2</v>
      </c>
      <c r="S143" s="275">
        <v>4</v>
      </c>
      <c r="T143" s="275">
        <v>3</v>
      </c>
      <c r="U143" s="275">
        <v>3</v>
      </c>
      <c r="V143" s="275">
        <v>3</v>
      </c>
      <c r="W143" s="275">
        <v>2</v>
      </c>
      <c r="X143" s="277">
        <f>SUM('Regulasi diri'!$G143:$W143)</f>
        <v>56</v>
      </c>
      <c r="Y14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44" spans="1:25" ht="22.5" customHeight="1" x14ac:dyDescent="0.2">
      <c r="A144" s="274" t="s">
        <v>8</v>
      </c>
      <c r="B144" s="274" t="s">
        <v>708</v>
      </c>
      <c r="C144" s="274" t="s">
        <v>10</v>
      </c>
      <c r="D144" s="274" t="s">
        <v>123</v>
      </c>
      <c r="E144" s="274" t="s">
        <v>17</v>
      </c>
      <c r="F144" s="274" t="s">
        <v>13</v>
      </c>
      <c r="G144" s="275">
        <v>2</v>
      </c>
      <c r="H144" s="276">
        <v>2</v>
      </c>
      <c r="I144" s="275">
        <v>2</v>
      </c>
      <c r="J144" s="276">
        <v>3</v>
      </c>
      <c r="K144" s="276">
        <v>2</v>
      </c>
      <c r="L144" s="275">
        <v>3</v>
      </c>
      <c r="M144" s="276">
        <v>3</v>
      </c>
      <c r="N144" s="275">
        <v>2</v>
      </c>
      <c r="O144" s="275">
        <v>2</v>
      </c>
      <c r="P144" s="275">
        <v>3</v>
      </c>
      <c r="Q144" s="275">
        <v>3</v>
      </c>
      <c r="R144" s="275">
        <v>3</v>
      </c>
      <c r="S144" s="275">
        <v>3</v>
      </c>
      <c r="T144" s="275">
        <v>3</v>
      </c>
      <c r="U144" s="275">
        <v>3</v>
      </c>
      <c r="V144" s="275">
        <v>2</v>
      </c>
      <c r="W144" s="275">
        <v>1</v>
      </c>
      <c r="X144" s="277">
        <f>SUM('Regulasi diri'!$G144:$W144)</f>
        <v>42</v>
      </c>
      <c r="Y14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45" spans="1:25" ht="22.5" customHeight="1" x14ac:dyDescent="0.2">
      <c r="A145" s="274" t="s">
        <v>8</v>
      </c>
      <c r="B145" s="274" t="s">
        <v>709</v>
      </c>
      <c r="C145" s="274" t="s">
        <v>10</v>
      </c>
      <c r="D145" s="274" t="s">
        <v>11</v>
      </c>
      <c r="E145" s="274" t="s">
        <v>12</v>
      </c>
      <c r="F145" s="274" t="s">
        <v>13</v>
      </c>
      <c r="G145" s="275">
        <v>1</v>
      </c>
      <c r="H145" s="276">
        <v>3</v>
      </c>
      <c r="I145" s="275">
        <v>2</v>
      </c>
      <c r="J145" s="276">
        <v>3</v>
      </c>
      <c r="K145" s="276">
        <v>3</v>
      </c>
      <c r="L145" s="275">
        <v>2</v>
      </c>
      <c r="M145" s="276">
        <v>3</v>
      </c>
      <c r="N145" s="275">
        <v>2</v>
      </c>
      <c r="O145" s="275">
        <v>2</v>
      </c>
      <c r="P145" s="275">
        <v>3</v>
      </c>
      <c r="Q145" s="275">
        <v>3</v>
      </c>
      <c r="R145" s="275">
        <v>3</v>
      </c>
      <c r="S145" s="275">
        <v>2</v>
      </c>
      <c r="T145" s="275">
        <v>3</v>
      </c>
      <c r="U145" s="275">
        <v>3</v>
      </c>
      <c r="V145" s="275">
        <v>2</v>
      </c>
      <c r="W145" s="275">
        <v>3</v>
      </c>
      <c r="X145" s="277">
        <f>SUM('Regulasi diri'!$G145:$W145)</f>
        <v>43</v>
      </c>
      <c r="Y14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46" spans="1:25" ht="22.5" customHeight="1" x14ac:dyDescent="0.2">
      <c r="A146" s="274" t="s">
        <v>8</v>
      </c>
      <c r="B146" s="274" t="s">
        <v>710</v>
      </c>
      <c r="C146" s="274" t="s">
        <v>10</v>
      </c>
      <c r="D146" s="274" t="s">
        <v>624</v>
      </c>
      <c r="E146" s="274" t="s">
        <v>70</v>
      </c>
      <c r="F146" s="274" t="s">
        <v>13</v>
      </c>
      <c r="G146" s="275">
        <v>3</v>
      </c>
      <c r="H146" s="276">
        <v>3</v>
      </c>
      <c r="I146" s="275">
        <v>2</v>
      </c>
      <c r="J146" s="276">
        <v>2</v>
      </c>
      <c r="K146" s="276">
        <v>2</v>
      </c>
      <c r="L146" s="275">
        <v>2</v>
      </c>
      <c r="M146" s="276">
        <v>3</v>
      </c>
      <c r="N146" s="275">
        <v>4</v>
      </c>
      <c r="O146" s="275">
        <v>3</v>
      </c>
      <c r="P146" s="275">
        <v>2</v>
      </c>
      <c r="Q146" s="275">
        <v>2</v>
      </c>
      <c r="R146" s="275">
        <v>3</v>
      </c>
      <c r="S146" s="275">
        <v>3</v>
      </c>
      <c r="T146" s="275">
        <v>3</v>
      </c>
      <c r="U146" s="275">
        <v>3</v>
      </c>
      <c r="V146" s="275">
        <v>3</v>
      </c>
      <c r="W146" s="275">
        <v>3</v>
      </c>
      <c r="X146" s="277">
        <f>SUM('Regulasi diri'!$G146:$W146)</f>
        <v>46</v>
      </c>
      <c r="Y14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47" spans="1:25" ht="22.5" customHeight="1" x14ac:dyDescent="0.2">
      <c r="A147" s="274" t="s">
        <v>8</v>
      </c>
      <c r="B147" s="274" t="s">
        <v>711</v>
      </c>
      <c r="C147" s="274" t="s">
        <v>10</v>
      </c>
      <c r="D147" s="274" t="s">
        <v>69</v>
      </c>
      <c r="E147" s="274" t="s">
        <v>70</v>
      </c>
      <c r="F147" s="274" t="s">
        <v>13</v>
      </c>
      <c r="G147" s="275">
        <v>1</v>
      </c>
      <c r="H147" s="276">
        <v>2</v>
      </c>
      <c r="I147" s="275">
        <v>2</v>
      </c>
      <c r="J147" s="276">
        <v>1</v>
      </c>
      <c r="K147" s="276">
        <v>1</v>
      </c>
      <c r="L147" s="275">
        <v>1</v>
      </c>
      <c r="M147" s="276">
        <v>1</v>
      </c>
      <c r="N147" s="275">
        <v>2</v>
      </c>
      <c r="O147" s="275">
        <v>2</v>
      </c>
      <c r="P147" s="275">
        <v>1</v>
      </c>
      <c r="Q147" s="275">
        <v>1</v>
      </c>
      <c r="R147" s="275">
        <v>2</v>
      </c>
      <c r="S147" s="275">
        <v>2</v>
      </c>
      <c r="T147" s="275">
        <v>2</v>
      </c>
      <c r="U147" s="275">
        <v>2</v>
      </c>
      <c r="V147" s="275">
        <v>2</v>
      </c>
      <c r="W147" s="275">
        <v>2</v>
      </c>
      <c r="X147" s="277">
        <f>SUM('Regulasi diri'!$G147:$W147)</f>
        <v>27</v>
      </c>
      <c r="Y147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48" spans="1:25" ht="22.5" customHeight="1" x14ac:dyDescent="0.2">
      <c r="A148" s="274" t="s">
        <v>8</v>
      </c>
      <c r="B148" s="274" t="s">
        <v>712</v>
      </c>
      <c r="C148" s="274" t="s">
        <v>10</v>
      </c>
      <c r="D148" s="274" t="s">
        <v>113</v>
      </c>
      <c r="E148" s="274" t="s">
        <v>47</v>
      </c>
      <c r="F148" s="274" t="s">
        <v>21</v>
      </c>
      <c r="G148" s="275">
        <v>2</v>
      </c>
      <c r="H148" s="276">
        <v>3</v>
      </c>
      <c r="I148" s="275">
        <v>3</v>
      </c>
      <c r="J148" s="276">
        <v>3</v>
      </c>
      <c r="K148" s="276">
        <v>3</v>
      </c>
      <c r="L148" s="275">
        <v>3</v>
      </c>
      <c r="M148" s="276">
        <v>4</v>
      </c>
      <c r="N148" s="275">
        <v>3</v>
      </c>
      <c r="O148" s="275">
        <v>3</v>
      </c>
      <c r="P148" s="275">
        <v>2</v>
      </c>
      <c r="Q148" s="275">
        <v>2</v>
      </c>
      <c r="R148" s="275">
        <v>3</v>
      </c>
      <c r="S148" s="275">
        <v>2</v>
      </c>
      <c r="T148" s="275">
        <v>3</v>
      </c>
      <c r="U148" s="275">
        <v>3</v>
      </c>
      <c r="V148" s="275">
        <v>3</v>
      </c>
      <c r="W148" s="275">
        <v>3</v>
      </c>
      <c r="X148" s="277">
        <f>SUM('Regulasi diri'!$G148:$W148)</f>
        <v>48</v>
      </c>
      <c r="Y14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49" spans="1:25" ht="22.5" customHeight="1" x14ac:dyDescent="0.2">
      <c r="A149" s="274" t="s">
        <v>8</v>
      </c>
      <c r="B149" s="274" t="s">
        <v>713</v>
      </c>
      <c r="C149" s="274" t="s">
        <v>10</v>
      </c>
      <c r="D149" s="274" t="s">
        <v>11</v>
      </c>
      <c r="E149" s="274" t="s">
        <v>12</v>
      </c>
      <c r="F149" s="274" t="s">
        <v>21</v>
      </c>
      <c r="G149" s="275">
        <v>4</v>
      </c>
      <c r="H149" s="276">
        <v>4</v>
      </c>
      <c r="I149" s="275">
        <v>4</v>
      </c>
      <c r="J149" s="276">
        <v>4</v>
      </c>
      <c r="K149" s="276">
        <v>3</v>
      </c>
      <c r="L149" s="275">
        <v>4</v>
      </c>
      <c r="M149" s="276">
        <v>3</v>
      </c>
      <c r="N149" s="275">
        <v>4</v>
      </c>
      <c r="O149" s="275">
        <v>3</v>
      </c>
      <c r="P149" s="275">
        <v>4</v>
      </c>
      <c r="Q149" s="275">
        <v>4</v>
      </c>
      <c r="R149" s="275">
        <v>4</v>
      </c>
      <c r="S149" s="275">
        <v>4</v>
      </c>
      <c r="T149" s="275">
        <v>4</v>
      </c>
      <c r="U149" s="275">
        <v>3</v>
      </c>
      <c r="V149" s="275">
        <v>3</v>
      </c>
      <c r="W149" s="275">
        <v>4</v>
      </c>
      <c r="X149" s="277">
        <f>SUM('Regulasi diri'!$G149:$W149)</f>
        <v>63</v>
      </c>
      <c r="Y149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50" spans="1:25" ht="22.5" customHeight="1" x14ac:dyDescent="0.2">
      <c r="A150" s="274" t="s">
        <v>8</v>
      </c>
      <c r="B150" s="274" t="s">
        <v>714</v>
      </c>
      <c r="C150" s="274" t="s">
        <v>24</v>
      </c>
      <c r="D150" s="274" t="s">
        <v>678</v>
      </c>
      <c r="E150" s="274" t="s">
        <v>64</v>
      </c>
      <c r="F150" s="274" t="s">
        <v>21</v>
      </c>
      <c r="G150" s="275">
        <v>4</v>
      </c>
      <c r="H150" s="276">
        <v>3</v>
      </c>
      <c r="I150" s="275">
        <v>3</v>
      </c>
      <c r="J150" s="276">
        <v>3</v>
      </c>
      <c r="K150" s="276">
        <v>4</v>
      </c>
      <c r="L150" s="275">
        <v>4</v>
      </c>
      <c r="M150" s="276">
        <v>3</v>
      </c>
      <c r="N150" s="275">
        <v>4</v>
      </c>
      <c r="O150" s="275">
        <v>3</v>
      </c>
      <c r="P150" s="275">
        <v>3</v>
      </c>
      <c r="Q150" s="275">
        <v>3</v>
      </c>
      <c r="R150" s="275">
        <v>2</v>
      </c>
      <c r="S150" s="275">
        <v>4</v>
      </c>
      <c r="T150" s="275">
        <v>3</v>
      </c>
      <c r="U150" s="275">
        <v>2</v>
      </c>
      <c r="V150" s="275">
        <v>3</v>
      </c>
      <c r="W150" s="275">
        <v>4</v>
      </c>
      <c r="X150" s="277">
        <f>SUM('Regulasi diri'!$G150:$W150)</f>
        <v>55</v>
      </c>
      <c r="Y15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51" spans="1:25" ht="22.5" customHeight="1" x14ac:dyDescent="0.2">
      <c r="A151" s="274" t="s">
        <v>8</v>
      </c>
      <c r="B151" s="274" t="s">
        <v>715</v>
      </c>
      <c r="C151" s="274" t="s">
        <v>24</v>
      </c>
      <c r="D151" s="274" t="s">
        <v>11</v>
      </c>
      <c r="E151" s="274" t="s">
        <v>17</v>
      </c>
      <c r="F151" s="274" t="s">
        <v>13</v>
      </c>
      <c r="G151" s="275">
        <v>1</v>
      </c>
      <c r="H151" s="276">
        <v>1</v>
      </c>
      <c r="I151" s="275">
        <v>1</v>
      </c>
      <c r="J151" s="276">
        <v>2</v>
      </c>
      <c r="K151" s="276">
        <v>1</v>
      </c>
      <c r="L151" s="275">
        <v>1</v>
      </c>
      <c r="M151" s="276">
        <v>1</v>
      </c>
      <c r="N151" s="275">
        <v>2</v>
      </c>
      <c r="O151" s="275">
        <v>2</v>
      </c>
      <c r="P151" s="275">
        <v>1</v>
      </c>
      <c r="Q151" s="275">
        <v>2</v>
      </c>
      <c r="R151" s="275">
        <v>2</v>
      </c>
      <c r="S151" s="275">
        <v>1</v>
      </c>
      <c r="T151" s="275">
        <v>2</v>
      </c>
      <c r="U151" s="275">
        <v>1</v>
      </c>
      <c r="V151" s="275">
        <v>2</v>
      </c>
      <c r="W151" s="275">
        <v>1</v>
      </c>
      <c r="X151" s="277">
        <f>SUM('Regulasi diri'!$G151:$W151)</f>
        <v>24</v>
      </c>
      <c r="Y151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52" spans="1:25" ht="22.5" customHeight="1" x14ac:dyDescent="0.2">
      <c r="A152" s="274" t="s">
        <v>8</v>
      </c>
      <c r="B152" s="274" t="s">
        <v>716</v>
      </c>
      <c r="C152" s="274" t="s">
        <v>10</v>
      </c>
      <c r="D152" s="274" t="s">
        <v>678</v>
      </c>
      <c r="E152" s="274" t="s">
        <v>64</v>
      </c>
      <c r="F152" s="274" t="s">
        <v>157</v>
      </c>
      <c r="G152" s="275">
        <v>2</v>
      </c>
      <c r="H152" s="276">
        <v>3</v>
      </c>
      <c r="I152" s="275">
        <v>2</v>
      </c>
      <c r="J152" s="276">
        <v>3</v>
      </c>
      <c r="K152" s="276">
        <v>2</v>
      </c>
      <c r="L152" s="275">
        <v>3</v>
      </c>
      <c r="M152" s="276">
        <v>2</v>
      </c>
      <c r="N152" s="275">
        <v>2</v>
      </c>
      <c r="O152" s="275">
        <v>2</v>
      </c>
      <c r="P152" s="275">
        <v>2</v>
      </c>
      <c r="Q152" s="275">
        <v>3</v>
      </c>
      <c r="R152" s="275">
        <v>3</v>
      </c>
      <c r="S152" s="275">
        <v>2</v>
      </c>
      <c r="T152" s="275">
        <v>3</v>
      </c>
      <c r="U152" s="275">
        <v>2</v>
      </c>
      <c r="V152" s="275">
        <v>3</v>
      </c>
      <c r="W152" s="275">
        <v>2</v>
      </c>
      <c r="X152" s="277">
        <f>SUM('Regulasi diri'!$G152:$W152)</f>
        <v>41</v>
      </c>
      <c r="Y152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53" spans="1:25" ht="22.5" customHeight="1" x14ac:dyDescent="0.2">
      <c r="A153" s="274" t="s">
        <v>8</v>
      </c>
      <c r="B153" s="274" t="s">
        <v>717</v>
      </c>
      <c r="C153" s="274" t="s">
        <v>24</v>
      </c>
      <c r="D153" s="274" t="s">
        <v>103</v>
      </c>
      <c r="E153" s="274" t="s">
        <v>53</v>
      </c>
      <c r="F153" s="274" t="s">
        <v>26</v>
      </c>
      <c r="G153" s="275">
        <v>3</v>
      </c>
      <c r="H153" s="276">
        <v>3</v>
      </c>
      <c r="I153" s="275">
        <v>3</v>
      </c>
      <c r="J153" s="276">
        <v>4</v>
      </c>
      <c r="K153" s="276">
        <v>4</v>
      </c>
      <c r="L153" s="275">
        <v>3</v>
      </c>
      <c r="M153" s="276">
        <v>3</v>
      </c>
      <c r="N153" s="275">
        <v>3</v>
      </c>
      <c r="O153" s="275">
        <v>4</v>
      </c>
      <c r="P153" s="275">
        <v>4</v>
      </c>
      <c r="Q153" s="275">
        <v>3</v>
      </c>
      <c r="R153" s="275">
        <v>4</v>
      </c>
      <c r="S153" s="275">
        <v>1</v>
      </c>
      <c r="T153" s="275">
        <v>4</v>
      </c>
      <c r="U153" s="275">
        <v>4</v>
      </c>
      <c r="V153" s="275">
        <v>3</v>
      </c>
      <c r="W153" s="275">
        <v>3</v>
      </c>
      <c r="X153" s="277">
        <f>SUM('Regulasi diri'!$G153:$W153)</f>
        <v>56</v>
      </c>
      <c r="Y15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54" spans="1:25" ht="22.5" customHeight="1" x14ac:dyDescent="0.2">
      <c r="A154" s="274" t="s">
        <v>8</v>
      </c>
      <c r="B154" s="274" t="s">
        <v>718</v>
      </c>
      <c r="C154" s="274" t="s">
        <v>24</v>
      </c>
      <c r="D154" s="274" t="s">
        <v>11</v>
      </c>
      <c r="E154" s="274" t="s">
        <v>73</v>
      </c>
      <c r="F154" s="274" t="s">
        <v>157</v>
      </c>
      <c r="G154" s="275">
        <v>4</v>
      </c>
      <c r="H154" s="276">
        <v>3</v>
      </c>
      <c r="I154" s="275">
        <v>4</v>
      </c>
      <c r="J154" s="276">
        <v>3</v>
      </c>
      <c r="K154" s="276">
        <v>3</v>
      </c>
      <c r="L154" s="275">
        <v>3</v>
      </c>
      <c r="M154" s="276">
        <v>3</v>
      </c>
      <c r="N154" s="275">
        <v>3</v>
      </c>
      <c r="O154" s="275">
        <v>2</v>
      </c>
      <c r="P154" s="275">
        <v>3</v>
      </c>
      <c r="Q154" s="275">
        <v>3</v>
      </c>
      <c r="R154" s="275">
        <v>4</v>
      </c>
      <c r="S154" s="275">
        <v>3</v>
      </c>
      <c r="T154" s="275">
        <v>3</v>
      </c>
      <c r="U154" s="275">
        <v>2</v>
      </c>
      <c r="V154" s="275">
        <v>3</v>
      </c>
      <c r="W154" s="275">
        <v>3</v>
      </c>
      <c r="X154" s="277">
        <f>SUM('Regulasi diri'!$G154:$W154)</f>
        <v>52</v>
      </c>
      <c r="Y154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55" spans="1:25" ht="22.5" customHeight="1" x14ac:dyDescent="0.2">
      <c r="A155" s="274" t="s">
        <v>8</v>
      </c>
      <c r="B155" s="274" t="s">
        <v>719</v>
      </c>
      <c r="C155" s="274" t="s">
        <v>10</v>
      </c>
      <c r="D155" s="274" t="s">
        <v>69</v>
      </c>
      <c r="E155" s="274" t="s">
        <v>70</v>
      </c>
      <c r="F155" s="274" t="s">
        <v>26</v>
      </c>
      <c r="G155" s="275">
        <v>3</v>
      </c>
      <c r="H155" s="276">
        <v>4</v>
      </c>
      <c r="I155" s="275">
        <v>4</v>
      </c>
      <c r="J155" s="276">
        <v>4</v>
      </c>
      <c r="K155" s="276">
        <v>4</v>
      </c>
      <c r="L155" s="275">
        <v>4</v>
      </c>
      <c r="M155" s="276">
        <v>4</v>
      </c>
      <c r="N155" s="275">
        <v>3</v>
      </c>
      <c r="O155" s="275">
        <v>4</v>
      </c>
      <c r="P155" s="275">
        <v>4</v>
      </c>
      <c r="Q155" s="275">
        <v>3</v>
      </c>
      <c r="R155" s="275">
        <v>4</v>
      </c>
      <c r="S155" s="275">
        <v>3</v>
      </c>
      <c r="T155" s="275">
        <v>4</v>
      </c>
      <c r="U155" s="275">
        <v>4</v>
      </c>
      <c r="V155" s="275">
        <v>3</v>
      </c>
      <c r="W155" s="275">
        <v>3</v>
      </c>
      <c r="X155" s="277">
        <f>SUM('Regulasi diri'!$G155:$W155)</f>
        <v>62</v>
      </c>
      <c r="Y155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56" spans="1:25" ht="22.5" customHeight="1" x14ac:dyDescent="0.2">
      <c r="A156" s="274" t="s">
        <v>8</v>
      </c>
      <c r="B156" s="274" t="s">
        <v>720</v>
      </c>
      <c r="C156" s="274" t="s">
        <v>24</v>
      </c>
      <c r="D156" s="274" t="s">
        <v>123</v>
      </c>
      <c r="E156" s="274" t="s">
        <v>165</v>
      </c>
      <c r="F156" s="274" t="s">
        <v>26</v>
      </c>
      <c r="G156" s="275">
        <v>3</v>
      </c>
      <c r="H156" s="276">
        <v>3</v>
      </c>
      <c r="I156" s="275">
        <v>4</v>
      </c>
      <c r="J156" s="276">
        <v>3</v>
      </c>
      <c r="K156" s="276">
        <v>2</v>
      </c>
      <c r="L156" s="275">
        <v>4</v>
      </c>
      <c r="M156" s="276">
        <v>3</v>
      </c>
      <c r="N156" s="275">
        <v>2</v>
      </c>
      <c r="O156" s="275">
        <v>3</v>
      </c>
      <c r="P156" s="275">
        <v>3</v>
      </c>
      <c r="Q156" s="275">
        <v>3</v>
      </c>
      <c r="R156" s="275">
        <v>2</v>
      </c>
      <c r="S156" s="275">
        <v>4</v>
      </c>
      <c r="T156" s="275">
        <v>2</v>
      </c>
      <c r="U156" s="275">
        <v>4</v>
      </c>
      <c r="V156" s="275">
        <v>4</v>
      </c>
      <c r="W156" s="275">
        <v>3</v>
      </c>
      <c r="X156" s="277">
        <f>SUM('Regulasi diri'!$G156:$W156)</f>
        <v>52</v>
      </c>
      <c r="Y15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57" spans="1:25" ht="22.5" customHeight="1" x14ac:dyDescent="0.2">
      <c r="A157" s="274" t="s">
        <v>8</v>
      </c>
      <c r="B157" s="274" t="s">
        <v>721</v>
      </c>
      <c r="C157" s="274" t="s">
        <v>10</v>
      </c>
      <c r="D157" s="274" t="s">
        <v>110</v>
      </c>
      <c r="E157" s="274" t="s">
        <v>64</v>
      </c>
      <c r="F157" s="274" t="s">
        <v>26</v>
      </c>
      <c r="G157" s="275">
        <v>4</v>
      </c>
      <c r="H157" s="276">
        <v>3</v>
      </c>
      <c r="I157" s="275">
        <v>4</v>
      </c>
      <c r="J157" s="276">
        <v>3</v>
      </c>
      <c r="K157" s="276">
        <v>3</v>
      </c>
      <c r="L157" s="275">
        <v>4</v>
      </c>
      <c r="M157" s="276">
        <v>4</v>
      </c>
      <c r="N157" s="275">
        <v>3</v>
      </c>
      <c r="O157" s="275">
        <v>3</v>
      </c>
      <c r="P157" s="275">
        <v>3</v>
      </c>
      <c r="Q157" s="275">
        <v>3</v>
      </c>
      <c r="R157" s="275">
        <v>3</v>
      </c>
      <c r="S157" s="275">
        <v>4</v>
      </c>
      <c r="T157" s="275">
        <v>4</v>
      </c>
      <c r="U157" s="275">
        <v>3</v>
      </c>
      <c r="V157" s="275">
        <v>4</v>
      </c>
      <c r="W157" s="275">
        <v>3</v>
      </c>
      <c r="X157" s="277">
        <f>SUM('Regulasi diri'!$G157:$W157)</f>
        <v>58</v>
      </c>
      <c r="Y157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58" spans="1:25" ht="22.5" customHeight="1" x14ac:dyDescent="0.2">
      <c r="A158" s="274" t="s">
        <v>8</v>
      </c>
      <c r="B158" s="274" t="s">
        <v>722</v>
      </c>
      <c r="C158" s="274" t="s">
        <v>10</v>
      </c>
      <c r="D158" s="274" t="s">
        <v>11</v>
      </c>
      <c r="E158" s="274" t="s">
        <v>12</v>
      </c>
      <c r="F158" s="274" t="s">
        <v>157</v>
      </c>
      <c r="G158" s="275">
        <v>2</v>
      </c>
      <c r="H158" s="276">
        <v>3</v>
      </c>
      <c r="I158" s="275">
        <v>3</v>
      </c>
      <c r="J158" s="276">
        <v>2</v>
      </c>
      <c r="K158" s="276">
        <v>2</v>
      </c>
      <c r="L158" s="275">
        <v>1</v>
      </c>
      <c r="M158" s="276">
        <v>3</v>
      </c>
      <c r="N158" s="275">
        <v>3</v>
      </c>
      <c r="O158" s="275">
        <v>2</v>
      </c>
      <c r="P158" s="275">
        <v>2</v>
      </c>
      <c r="Q158" s="275">
        <v>3</v>
      </c>
      <c r="R158" s="275">
        <v>3</v>
      </c>
      <c r="S158" s="275">
        <v>3</v>
      </c>
      <c r="T158" s="275">
        <v>2</v>
      </c>
      <c r="U158" s="275">
        <v>2</v>
      </c>
      <c r="V158" s="275">
        <v>3</v>
      </c>
      <c r="W158" s="275">
        <v>2</v>
      </c>
      <c r="X158" s="277">
        <f>SUM('Regulasi diri'!$G158:$W158)</f>
        <v>41</v>
      </c>
      <c r="Y158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59" spans="1:25" ht="22.5" customHeight="1" x14ac:dyDescent="0.2">
      <c r="A159" s="274" t="s">
        <v>8</v>
      </c>
      <c r="B159" s="274" t="s">
        <v>723</v>
      </c>
      <c r="C159" s="274" t="s">
        <v>24</v>
      </c>
      <c r="D159" s="274" t="s">
        <v>123</v>
      </c>
      <c r="E159" s="274" t="s">
        <v>73</v>
      </c>
      <c r="F159" s="274" t="s">
        <v>21</v>
      </c>
      <c r="G159" s="275">
        <v>3</v>
      </c>
      <c r="H159" s="276">
        <v>2</v>
      </c>
      <c r="I159" s="275">
        <v>3</v>
      </c>
      <c r="J159" s="276">
        <v>2</v>
      </c>
      <c r="K159" s="276">
        <v>4</v>
      </c>
      <c r="L159" s="275">
        <v>2</v>
      </c>
      <c r="M159" s="276">
        <v>3</v>
      </c>
      <c r="N159" s="275">
        <v>3</v>
      </c>
      <c r="O159" s="275">
        <v>2</v>
      </c>
      <c r="P159" s="275">
        <v>3</v>
      </c>
      <c r="Q159" s="275">
        <v>2</v>
      </c>
      <c r="R159" s="275">
        <v>4</v>
      </c>
      <c r="S159" s="275">
        <v>2</v>
      </c>
      <c r="T159" s="275">
        <v>2</v>
      </c>
      <c r="U159" s="275">
        <v>2</v>
      </c>
      <c r="V159" s="275">
        <v>3</v>
      </c>
      <c r="W159" s="275">
        <v>3</v>
      </c>
      <c r="X159" s="277">
        <f>SUM('Regulasi diri'!$G159:$W159)</f>
        <v>45</v>
      </c>
      <c r="Y159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60" spans="1:25" ht="22.5" customHeight="1" x14ac:dyDescent="0.2">
      <c r="A160" s="274" t="s">
        <v>8</v>
      </c>
      <c r="B160" s="274" t="s">
        <v>724</v>
      </c>
      <c r="C160" s="274" t="s">
        <v>10</v>
      </c>
      <c r="D160" s="274" t="s">
        <v>103</v>
      </c>
      <c r="E160" s="274" t="s">
        <v>17</v>
      </c>
      <c r="F160" s="274" t="s">
        <v>13</v>
      </c>
      <c r="G160" s="275">
        <v>3</v>
      </c>
      <c r="H160" s="276">
        <v>3</v>
      </c>
      <c r="I160" s="275">
        <v>3</v>
      </c>
      <c r="J160" s="276">
        <v>3</v>
      </c>
      <c r="K160" s="276">
        <v>3</v>
      </c>
      <c r="L160" s="275">
        <v>3</v>
      </c>
      <c r="M160" s="276">
        <v>3</v>
      </c>
      <c r="N160" s="275">
        <v>3</v>
      </c>
      <c r="O160" s="275">
        <v>4</v>
      </c>
      <c r="P160" s="275">
        <v>3</v>
      </c>
      <c r="Q160" s="275">
        <v>2</v>
      </c>
      <c r="R160" s="275">
        <v>3</v>
      </c>
      <c r="S160" s="275">
        <v>4</v>
      </c>
      <c r="T160" s="275">
        <v>2</v>
      </c>
      <c r="U160" s="275">
        <v>3</v>
      </c>
      <c r="V160" s="275">
        <v>3</v>
      </c>
      <c r="W160" s="275">
        <v>2</v>
      </c>
      <c r="X160" s="277">
        <f>SUM('Regulasi diri'!$G160:$W160)</f>
        <v>50</v>
      </c>
      <c r="Y16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61" spans="1:25" ht="22.5" customHeight="1" x14ac:dyDescent="0.2">
      <c r="A161" s="274" t="s">
        <v>8</v>
      </c>
      <c r="B161" s="274" t="s">
        <v>725</v>
      </c>
      <c r="C161" s="274" t="s">
        <v>10</v>
      </c>
      <c r="D161" s="274" t="s">
        <v>678</v>
      </c>
      <c r="E161" s="274" t="s">
        <v>53</v>
      </c>
      <c r="F161" s="274" t="s">
        <v>13</v>
      </c>
      <c r="G161" s="275">
        <v>4</v>
      </c>
      <c r="H161" s="276">
        <v>3</v>
      </c>
      <c r="I161" s="275">
        <v>2</v>
      </c>
      <c r="J161" s="276">
        <v>4</v>
      </c>
      <c r="K161" s="276">
        <v>3</v>
      </c>
      <c r="L161" s="275">
        <v>4</v>
      </c>
      <c r="M161" s="276">
        <v>3</v>
      </c>
      <c r="N161" s="275">
        <v>3</v>
      </c>
      <c r="O161" s="275">
        <v>4</v>
      </c>
      <c r="P161" s="275">
        <v>4</v>
      </c>
      <c r="Q161" s="275">
        <v>4</v>
      </c>
      <c r="R161" s="275">
        <v>3</v>
      </c>
      <c r="S161" s="275">
        <v>4</v>
      </c>
      <c r="T161" s="275">
        <v>4</v>
      </c>
      <c r="U161" s="275">
        <v>4</v>
      </c>
      <c r="V161" s="275">
        <v>4</v>
      </c>
      <c r="W161" s="275">
        <v>4</v>
      </c>
      <c r="X161" s="277">
        <f>SUM('Regulasi diri'!$G161:$W161)</f>
        <v>61</v>
      </c>
      <c r="Y161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62" spans="1:25" ht="22.5" customHeight="1" x14ac:dyDescent="0.2">
      <c r="A162" s="274" t="s">
        <v>8</v>
      </c>
      <c r="B162" s="274" t="s">
        <v>726</v>
      </c>
      <c r="C162" s="274" t="s">
        <v>24</v>
      </c>
      <c r="D162" s="274" t="s">
        <v>628</v>
      </c>
      <c r="E162" s="274" t="s">
        <v>73</v>
      </c>
      <c r="F162" s="274" t="s">
        <v>26</v>
      </c>
      <c r="G162" s="275">
        <v>3</v>
      </c>
      <c r="H162" s="276">
        <v>3</v>
      </c>
      <c r="I162" s="275">
        <v>3</v>
      </c>
      <c r="J162" s="276">
        <v>3</v>
      </c>
      <c r="K162" s="276">
        <v>2</v>
      </c>
      <c r="L162" s="275">
        <v>4</v>
      </c>
      <c r="M162" s="276">
        <v>3</v>
      </c>
      <c r="N162" s="275">
        <v>3</v>
      </c>
      <c r="O162" s="275">
        <v>4</v>
      </c>
      <c r="P162" s="275">
        <v>4</v>
      </c>
      <c r="Q162" s="275">
        <v>3</v>
      </c>
      <c r="R162" s="275">
        <v>3</v>
      </c>
      <c r="S162" s="275">
        <v>2</v>
      </c>
      <c r="T162" s="275">
        <v>2</v>
      </c>
      <c r="U162" s="275">
        <v>2</v>
      </c>
      <c r="V162" s="275">
        <v>2</v>
      </c>
      <c r="W162" s="275">
        <v>3</v>
      </c>
      <c r="X162" s="277">
        <f>SUM('Regulasi diri'!$G162:$W162)</f>
        <v>49</v>
      </c>
      <c r="Y162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63" spans="1:25" ht="22.5" customHeight="1" x14ac:dyDescent="0.2">
      <c r="A163" s="274" t="s">
        <v>8</v>
      </c>
      <c r="B163" s="274" t="s">
        <v>727</v>
      </c>
      <c r="C163" s="274" t="s">
        <v>24</v>
      </c>
      <c r="D163" s="274" t="s">
        <v>113</v>
      </c>
      <c r="E163" s="274" t="s">
        <v>47</v>
      </c>
      <c r="F163" s="274" t="s">
        <v>13</v>
      </c>
      <c r="G163" s="275">
        <v>4</v>
      </c>
      <c r="H163" s="276">
        <v>3</v>
      </c>
      <c r="I163" s="275">
        <v>3</v>
      </c>
      <c r="J163" s="276">
        <v>4</v>
      </c>
      <c r="K163" s="276">
        <v>4</v>
      </c>
      <c r="L163" s="275">
        <v>3</v>
      </c>
      <c r="M163" s="276">
        <v>3</v>
      </c>
      <c r="N163" s="275">
        <v>2</v>
      </c>
      <c r="O163" s="275">
        <v>4</v>
      </c>
      <c r="P163" s="275">
        <v>4</v>
      </c>
      <c r="Q163" s="275">
        <v>4</v>
      </c>
      <c r="R163" s="275">
        <v>4</v>
      </c>
      <c r="S163" s="275">
        <v>3</v>
      </c>
      <c r="T163" s="275">
        <v>3</v>
      </c>
      <c r="U163" s="275">
        <v>4</v>
      </c>
      <c r="V163" s="275">
        <v>4</v>
      </c>
      <c r="W163" s="275">
        <v>4</v>
      </c>
      <c r="X163" s="277">
        <f>SUM('Regulasi diri'!$G163:$W163)</f>
        <v>60</v>
      </c>
      <c r="Y163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64" spans="1:25" ht="22.5" customHeight="1" x14ac:dyDescent="0.2">
      <c r="A164" s="274" t="s">
        <v>8</v>
      </c>
      <c r="B164" s="274" t="s">
        <v>728</v>
      </c>
      <c r="C164" s="274" t="s">
        <v>24</v>
      </c>
      <c r="D164" s="274" t="s">
        <v>11</v>
      </c>
      <c r="E164" s="274" t="s">
        <v>165</v>
      </c>
      <c r="F164" s="274" t="s">
        <v>26</v>
      </c>
      <c r="G164" s="275">
        <v>2</v>
      </c>
      <c r="H164" s="276">
        <v>2</v>
      </c>
      <c r="I164" s="275">
        <v>2</v>
      </c>
      <c r="J164" s="276">
        <v>2</v>
      </c>
      <c r="K164" s="276">
        <v>1</v>
      </c>
      <c r="L164" s="275">
        <v>2</v>
      </c>
      <c r="M164" s="276">
        <v>2</v>
      </c>
      <c r="N164" s="275">
        <v>2</v>
      </c>
      <c r="O164" s="275">
        <v>2</v>
      </c>
      <c r="P164" s="275">
        <v>2</v>
      </c>
      <c r="Q164" s="275">
        <v>2</v>
      </c>
      <c r="R164" s="275">
        <v>2</v>
      </c>
      <c r="S164" s="275">
        <v>2</v>
      </c>
      <c r="T164" s="275">
        <v>2</v>
      </c>
      <c r="U164" s="275">
        <v>2</v>
      </c>
      <c r="V164" s="275">
        <v>1</v>
      </c>
      <c r="W164" s="275">
        <v>2</v>
      </c>
      <c r="X164" s="277">
        <f>SUM('Regulasi diri'!$G164:$W164)</f>
        <v>32</v>
      </c>
      <c r="Y164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65" spans="1:25" ht="22.5" customHeight="1" x14ac:dyDescent="0.2">
      <c r="A165" s="274" t="s">
        <v>8</v>
      </c>
      <c r="B165" s="274" t="s">
        <v>729</v>
      </c>
      <c r="C165" s="274" t="s">
        <v>24</v>
      </c>
      <c r="D165" s="274" t="s">
        <v>69</v>
      </c>
      <c r="E165" s="274" t="s">
        <v>70</v>
      </c>
      <c r="F165" s="274" t="s">
        <v>21</v>
      </c>
      <c r="G165" s="275">
        <v>1</v>
      </c>
      <c r="H165" s="276">
        <v>2</v>
      </c>
      <c r="I165" s="275">
        <v>2</v>
      </c>
      <c r="J165" s="276">
        <v>2</v>
      </c>
      <c r="K165" s="276">
        <v>3</v>
      </c>
      <c r="L165" s="275">
        <v>2</v>
      </c>
      <c r="M165" s="276">
        <v>2</v>
      </c>
      <c r="N165" s="275">
        <v>2</v>
      </c>
      <c r="O165" s="275">
        <v>2</v>
      </c>
      <c r="P165" s="275">
        <v>2</v>
      </c>
      <c r="Q165" s="275">
        <v>2</v>
      </c>
      <c r="R165" s="275">
        <v>2</v>
      </c>
      <c r="S165" s="275">
        <v>2</v>
      </c>
      <c r="T165" s="275">
        <v>2</v>
      </c>
      <c r="U165" s="275">
        <v>2</v>
      </c>
      <c r="V165" s="275">
        <v>2</v>
      </c>
      <c r="W165" s="275">
        <v>2</v>
      </c>
      <c r="X165" s="277">
        <f>SUM('Regulasi diri'!$G165:$W165)</f>
        <v>34</v>
      </c>
      <c r="Y165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66" spans="1:25" ht="22.5" customHeight="1" x14ac:dyDescent="0.2">
      <c r="A166" s="274" t="s">
        <v>8</v>
      </c>
      <c r="B166" s="274" t="s">
        <v>730</v>
      </c>
      <c r="C166" s="274" t="s">
        <v>24</v>
      </c>
      <c r="D166" s="274" t="s">
        <v>69</v>
      </c>
      <c r="E166" s="274" t="s">
        <v>73</v>
      </c>
      <c r="F166" s="274" t="s">
        <v>157</v>
      </c>
      <c r="G166" s="275">
        <v>4</v>
      </c>
      <c r="H166" s="276">
        <v>3</v>
      </c>
      <c r="I166" s="275">
        <v>3</v>
      </c>
      <c r="J166" s="276">
        <v>3</v>
      </c>
      <c r="K166" s="276">
        <v>2</v>
      </c>
      <c r="L166" s="275">
        <v>2</v>
      </c>
      <c r="M166" s="276">
        <v>3</v>
      </c>
      <c r="N166" s="275">
        <v>3</v>
      </c>
      <c r="O166" s="275">
        <v>3</v>
      </c>
      <c r="P166" s="275">
        <v>2</v>
      </c>
      <c r="Q166" s="275">
        <v>4</v>
      </c>
      <c r="R166" s="275">
        <v>2</v>
      </c>
      <c r="S166" s="275">
        <v>3</v>
      </c>
      <c r="T166" s="275">
        <v>3</v>
      </c>
      <c r="U166" s="275">
        <v>3</v>
      </c>
      <c r="V166" s="275">
        <v>3</v>
      </c>
      <c r="W166" s="275">
        <v>3</v>
      </c>
      <c r="X166" s="277">
        <f>SUM('Regulasi diri'!$G166:$W166)</f>
        <v>49</v>
      </c>
      <c r="Y166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67" spans="1:25" ht="22.5" customHeight="1" x14ac:dyDescent="0.2">
      <c r="A167" s="274" t="s">
        <v>8</v>
      </c>
      <c r="B167" s="274" t="s">
        <v>731</v>
      </c>
      <c r="C167" s="274" t="s">
        <v>24</v>
      </c>
      <c r="D167" s="274" t="s">
        <v>11</v>
      </c>
      <c r="E167" s="274" t="s">
        <v>165</v>
      </c>
      <c r="F167" s="274" t="s">
        <v>26</v>
      </c>
      <c r="G167" s="275">
        <v>3</v>
      </c>
      <c r="H167" s="276">
        <v>3</v>
      </c>
      <c r="I167" s="275">
        <v>4</v>
      </c>
      <c r="J167" s="276">
        <v>3</v>
      </c>
      <c r="K167" s="276">
        <v>4</v>
      </c>
      <c r="L167" s="275">
        <v>3</v>
      </c>
      <c r="M167" s="276">
        <v>4</v>
      </c>
      <c r="N167" s="275">
        <v>4</v>
      </c>
      <c r="O167" s="275">
        <v>4</v>
      </c>
      <c r="P167" s="275">
        <v>3</v>
      </c>
      <c r="Q167" s="275">
        <v>4</v>
      </c>
      <c r="R167" s="275">
        <v>4</v>
      </c>
      <c r="S167" s="275">
        <v>4</v>
      </c>
      <c r="T167" s="275">
        <v>4</v>
      </c>
      <c r="U167" s="275">
        <v>3</v>
      </c>
      <c r="V167" s="275">
        <v>4</v>
      </c>
      <c r="W167" s="275">
        <v>4</v>
      </c>
      <c r="X167" s="277">
        <f>SUM('Regulasi diri'!$G167:$W167)</f>
        <v>62</v>
      </c>
      <c r="Y167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68" spans="1:25" ht="22.5" customHeight="1" x14ac:dyDescent="0.2">
      <c r="A168" s="274" t="s">
        <v>8</v>
      </c>
      <c r="B168" s="274" t="s">
        <v>732</v>
      </c>
      <c r="C168" s="274" t="s">
        <v>24</v>
      </c>
      <c r="D168" s="274" t="s">
        <v>123</v>
      </c>
      <c r="E168" s="274" t="s">
        <v>61</v>
      </c>
      <c r="F168" s="274" t="s">
        <v>26</v>
      </c>
      <c r="G168" s="275">
        <v>2</v>
      </c>
      <c r="H168" s="276">
        <v>2</v>
      </c>
      <c r="I168" s="275">
        <v>2</v>
      </c>
      <c r="J168" s="276">
        <v>2</v>
      </c>
      <c r="K168" s="276">
        <v>2</v>
      </c>
      <c r="L168" s="275">
        <v>1</v>
      </c>
      <c r="M168" s="276">
        <v>2</v>
      </c>
      <c r="N168" s="275">
        <v>2</v>
      </c>
      <c r="O168" s="275">
        <v>2</v>
      </c>
      <c r="P168" s="275">
        <v>2</v>
      </c>
      <c r="Q168" s="275">
        <v>2</v>
      </c>
      <c r="R168" s="275">
        <v>3</v>
      </c>
      <c r="S168" s="275">
        <v>2</v>
      </c>
      <c r="T168" s="275">
        <v>3</v>
      </c>
      <c r="U168" s="275">
        <v>2</v>
      </c>
      <c r="V168" s="275">
        <v>2</v>
      </c>
      <c r="W168" s="275">
        <v>2</v>
      </c>
      <c r="X168" s="277">
        <f>SUM('Regulasi diri'!$G168:$W168)</f>
        <v>35</v>
      </c>
      <c r="Y168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69" spans="1:25" ht="22.5" customHeight="1" x14ac:dyDescent="0.2">
      <c r="A169" s="274" t="s">
        <v>8</v>
      </c>
      <c r="B169" s="274" t="s">
        <v>733</v>
      </c>
      <c r="C169" s="274" t="s">
        <v>10</v>
      </c>
      <c r="D169" s="274" t="s">
        <v>11</v>
      </c>
      <c r="E169" s="274" t="s">
        <v>12</v>
      </c>
      <c r="F169" s="274" t="s">
        <v>157</v>
      </c>
      <c r="G169" s="275">
        <v>2</v>
      </c>
      <c r="H169" s="276">
        <v>2</v>
      </c>
      <c r="I169" s="275">
        <v>2</v>
      </c>
      <c r="J169" s="276">
        <v>2</v>
      </c>
      <c r="K169" s="276">
        <v>2</v>
      </c>
      <c r="L169" s="275">
        <v>2</v>
      </c>
      <c r="M169" s="276">
        <v>2</v>
      </c>
      <c r="N169" s="275">
        <v>2</v>
      </c>
      <c r="O169" s="275">
        <v>2</v>
      </c>
      <c r="P169" s="275">
        <v>2</v>
      </c>
      <c r="Q169" s="275">
        <v>2</v>
      </c>
      <c r="R169" s="275">
        <v>2</v>
      </c>
      <c r="S169" s="275">
        <v>2</v>
      </c>
      <c r="T169" s="275">
        <v>2</v>
      </c>
      <c r="U169" s="275">
        <v>2</v>
      </c>
      <c r="V169" s="275">
        <v>2</v>
      </c>
      <c r="W169" s="275">
        <v>1</v>
      </c>
      <c r="X169" s="277">
        <f>SUM('Regulasi diri'!$G169:$W169)</f>
        <v>33</v>
      </c>
      <c r="Y169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70" spans="1:25" ht="22.5" customHeight="1" x14ac:dyDescent="0.2">
      <c r="A170" s="274" t="s">
        <v>8</v>
      </c>
      <c r="B170" s="274" t="s">
        <v>734</v>
      </c>
      <c r="C170" s="274" t="s">
        <v>24</v>
      </c>
      <c r="D170" s="274" t="s">
        <v>624</v>
      </c>
      <c r="E170" s="274" t="s">
        <v>165</v>
      </c>
      <c r="F170" s="274" t="s">
        <v>21</v>
      </c>
      <c r="G170" s="275">
        <v>2</v>
      </c>
      <c r="H170" s="276">
        <v>3</v>
      </c>
      <c r="I170" s="275">
        <v>4</v>
      </c>
      <c r="J170" s="276">
        <v>4</v>
      </c>
      <c r="K170" s="276">
        <v>3</v>
      </c>
      <c r="L170" s="275">
        <v>3</v>
      </c>
      <c r="M170" s="276">
        <v>4</v>
      </c>
      <c r="N170" s="275">
        <v>4</v>
      </c>
      <c r="O170" s="275">
        <v>4</v>
      </c>
      <c r="P170" s="275">
        <v>4</v>
      </c>
      <c r="Q170" s="275">
        <v>4</v>
      </c>
      <c r="R170" s="275">
        <v>3</v>
      </c>
      <c r="S170" s="275">
        <v>3</v>
      </c>
      <c r="T170" s="275">
        <v>4</v>
      </c>
      <c r="U170" s="275">
        <v>4</v>
      </c>
      <c r="V170" s="275">
        <v>4</v>
      </c>
      <c r="W170" s="275">
        <v>3</v>
      </c>
      <c r="X170" s="277">
        <f>SUM('Regulasi diri'!$G170:$W170)</f>
        <v>60</v>
      </c>
      <c r="Y17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71" spans="1:25" ht="22.5" customHeight="1" x14ac:dyDescent="0.2">
      <c r="A171" s="274" t="s">
        <v>8</v>
      </c>
      <c r="B171" s="274" t="s">
        <v>735</v>
      </c>
      <c r="C171" s="274" t="s">
        <v>24</v>
      </c>
      <c r="D171" s="274" t="s">
        <v>624</v>
      </c>
      <c r="E171" s="274" t="s">
        <v>70</v>
      </c>
      <c r="F171" s="274" t="s">
        <v>157</v>
      </c>
      <c r="G171" s="275">
        <v>3</v>
      </c>
      <c r="H171" s="276">
        <v>2</v>
      </c>
      <c r="I171" s="275">
        <v>3</v>
      </c>
      <c r="J171" s="276">
        <v>3</v>
      </c>
      <c r="K171" s="276">
        <v>3</v>
      </c>
      <c r="L171" s="275">
        <v>3</v>
      </c>
      <c r="M171" s="276">
        <v>2</v>
      </c>
      <c r="N171" s="275">
        <v>3</v>
      </c>
      <c r="O171" s="275">
        <v>2</v>
      </c>
      <c r="P171" s="275">
        <v>2</v>
      </c>
      <c r="Q171" s="275">
        <v>3</v>
      </c>
      <c r="R171" s="275">
        <v>3</v>
      </c>
      <c r="S171" s="275">
        <v>2</v>
      </c>
      <c r="T171" s="275">
        <v>2</v>
      </c>
      <c r="U171" s="275">
        <v>3</v>
      </c>
      <c r="V171" s="275">
        <v>1</v>
      </c>
      <c r="W171" s="275">
        <v>2</v>
      </c>
      <c r="X171" s="277">
        <f>SUM('Regulasi diri'!$G171:$W171)</f>
        <v>42</v>
      </c>
      <c r="Y171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72" spans="1:25" ht="22.5" customHeight="1" x14ac:dyDescent="0.2">
      <c r="A172" s="274" t="s">
        <v>8</v>
      </c>
      <c r="B172" s="274" t="s">
        <v>736</v>
      </c>
      <c r="C172" s="274" t="s">
        <v>24</v>
      </c>
      <c r="D172" s="274" t="s">
        <v>624</v>
      </c>
      <c r="E172" s="274" t="s">
        <v>17</v>
      </c>
      <c r="F172" s="274" t="s">
        <v>13</v>
      </c>
      <c r="G172" s="275">
        <v>4</v>
      </c>
      <c r="H172" s="276">
        <v>4</v>
      </c>
      <c r="I172" s="275">
        <v>4</v>
      </c>
      <c r="J172" s="276">
        <v>4</v>
      </c>
      <c r="K172" s="276">
        <v>3</v>
      </c>
      <c r="L172" s="275">
        <v>3</v>
      </c>
      <c r="M172" s="276">
        <v>4</v>
      </c>
      <c r="N172" s="275">
        <v>4</v>
      </c>
      <c r="O172" s="275">
        <v>4</v>
      </c>
      <c r="P172" s="275">
        <v>4</v>
      </c>
      <c r="Q172" s="275">
        <v>4</v>
      </c>
      <c r="R172" s="275">
        <v>4</v>
      </c>
      <c r="S172" s="275">
        <v>4</v>
      </c>
      <c r="T172" s="275">
        <v>4</v>
      </c>
      <c r="U172" s="275">
        <v>3</v>
      </c>
      <c r="V172" s="275">
        <v>4</v>
      </c>
      <c r="W172" s="275">
        <v>3</v>
      </c>
      <c r="X172" s="277">
        <f>SUM('Regulasi diri'!$G172:$W172)</f>
        <v>64</v>
      </c>
      <c r="Y172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73" spans="1:25" ht="22.5" customHeight="1" x14ac:dyDescent="0.2">
      <c r="A173" s="274" t="s">
        <v>8</v>
      </c>
      <c r="B173" s="274" t="s">
        <v>737</v>
      </c>
      <c r="C173" s="274" t="s">
        <v>10</v>
      </c>
      <c r="D173" s="274" t="s">
        <v>60</v>
      </c>
      <c r="E173" s="274" t="s">
        <v>61</v>
      </c>
      <c r="F173" s="274" t="s">
        <v>26</v>
      </c>
      <c r="G173" s="275">
        <v>4</v>
      </c>
      <c r="H173" s="276">
        <v>4</v>
      </c>
      <c r="I173" s="275">
        <v>4</v>
      </c>
      <c r="J173" s="276">
        <v>4</v>
      </c>
      <c r="K173" s="276">
        <v>3</v>
      </c>
      <c r="L173" s="275">
        <v>3</v>
      </c>
      <c r="M173" s="276">
        <v>4</v>
      </c>
      <c r="N173" s="275">
        <v>4</v>
      </c>
      <c r="O173" s="275">
        <v>4</v>
      </c>
      <c r="P173" s="275">
        <v>4</v>
      </c>
      <c r="Q173" s="275">
        <v>4</v>
      </c>
      <c r="R173" s="275">
        <v>3</v>
      </c>
      <c r="S173" s="275">
        <v>4</v>
      </c>
      <c r="T173" s="275">
        <v>4</v>
      </c>
      <c r="U173" s="275">
        <v>2</v>
      </c>
      <c r="V173" s="275">
        <v>4</v>
      </c>
      <c r="W173" s="275">
        <v>4</v>
      </c>
      <c r="X173" s="277">
        <f>SUM('Regulasi diri'!$G173:$W173)</f>
        <v>63</v>
      </c>
      <c r="Y173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74" spans="1:25" ht="22.5" customHeight="1" x14ac:dyDescent="0.2">
      <c r="A174" s="274" t="s">
        <v>8</v>
      </c>
      <c r="B174" s="274" t="s">
        <v>738</v>
      </c>
      <c r="C174" s="274" t="s">
        <v>10</v>
      </c>
      <c r="D174" s="274" t="s">
        <v>628</v>
      </c>
      <c r="E174" s="274" t="s">
        <v>64</v>
      </c>
      <c r="F174" s="274" t="s">
        <v>13</v>
      </c>
      <c r="G174" s="275">
        <v>4</v>
      </c>
      <c r="H174" s="276">
        <v>3</v>
      </c>
      <c r="I174" s="275">
        <v>4</v>
      </c>
      <c r="J174" s="276">
        <v>3</v>
      </c>
      <c r="K174" s="276">
        <v>4</v>
      </c>
      <c r="L174" s="275">
        <v>2</v>
      </c>
      <c r="M174" s="276">
        <v>4</v>
      </c>
      <c r="N174" s="275">
        <v>4</v>
      </c>
      <c r="O174" s="275">
        <v>4</v>
      </c>
      <c r="P174" s="275">
        <v>4</v>
      </c>
      <c r="Q174" s="275">
        <v>4</v>
      </c>
      <c r="R174" s="275">
        <v>4</v>
      </c>
      <c r="S174" s="275">
        <v>4</v>
      </c>
      <c r="T174" s="275">
        <v>3</v>
      </c>
      <c r="U174" s="275">
        <v>4</v>
      </c>
      <c r="V174" s="275">
        <v>4</v>
      </c>
      <c r="W174" s="275">
        <v>3</v>
      </c>
      <c r="X174" s="277">
        <f>SUM('Regulasi diri'!$G174:$W174)</f>
        <v>62</v>
      </c>
      <c r="Y174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75" spans="1:25" ht="22.5" customHeight="1" x14ac:dyDescent="0.2">
      <c r="A175" s="274" t="s">
        <v>8</v>
      </c>
      <c r="B175" s="274" t="s">
        <v>739</v>
      </c>
      <c r="C175" s="274" t="s">
        <v>24</v>
      </c>
      <c r="D175" s="274" t="s">
        <v>103</v>
      </c>
      <c r="E175" s="274" t="s">
        <v>17</v>
      </c>
      <c r="F175" s="274" t="s">
        <v>21</v>
      </c>
      <c r="G175" s="275">
        <v>2</v>
      </c>
      <c r="H175" s="276">
        <v>3</v>
      </c>
      <c r="I175" s="275">
        <v>3</v>
      </c>
      <c r="J175" s="276">
        <v>3</v>
      </c>
      <c r="K175" s="276">
        <v>3</v>
      </c>
      <c r="L175" s="275">
        <v>3</v>
      </c>
      <c r="M175" s="276">
        <v>2</v>
      </c>
      <c r="N175" s="275">
        <v>3</v>
      </c>
      <c r="O175" s="275">
        <v>3</v>
      </c>
      <c r="P175" s="275">
        <v>3</v>
      </c>
      <c r="Q175" s="275">
        <v>2</v>
      </c>
      <c r="R175" s="275">
        <v>2</v>
      </c>
      <c r="S175" s="275">
        <v>3</v>
      </c>
      <c r="T175" s="275">
        <v>2</v>
      </c>
      <c r="U175" s="275">
        <v>3</v>
      </c>
      <c r="V175" s="275">
        <v>2</v>
      </c>
      <c r="W175" s="275">
        <v>3</v>
      </c>
      <c r="X175" s="277">
        <f>SUM('Regulasi diri'!$G175:$W175)</f>
        <v>45</v>
      </c>
      <c r="Y175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76" spans="1:25" ht="22.5" customHeight="1" x14ac:dyDescent="0.2">
      <c r="A176" s="274" t="s">
        <v>8</v>
      </c>
      <c r="B176" s="274" t="s">
        <v>740</v>
      </c>
      <c r="C176" s="274" t="s">
        <v>10</v>
      </c>
      <c r="D176" s="274" t="s">
        <v>11</v>
      </c>
      <c r="E176" s="274" t="s">
        <v>12</v>
      </c>
      <c r="F176" s="274" t="s">
        <v>21</v>
      </c>
      <c r="G176" s="275">
        <v>4</v>
      </c>
      <c r="H176" s="276">
        <v>4</v>
      </c>
      <c r="I176" s="275">
        <v>4</v>
      </c>
      <c r="J176" s="276">
        <v>3</v>
      </c>
      <c r="K176" s="276">
        <v>3</v>
      </c>
      <c r="L176" s="275">
        <v>4</v>
      </c>
      <c r="M176" s="276">
        <v>3</v>
      </c>
      <c r="N176" s="275">
        <v>3</v>
      </c>
      <c r="O176" s="275">
        <v>4</v>
      </c>
      <c r="P176" s="275">
        <v>4</v>
      </c>
      <c r="Q176" s="275">
        <v>4</v>
      </c>
      <c r="R176" s="275">
        <v>4</v>
      </c>
      <c r="S176" s="275">
        <v>4</v>
      </c>
      <c r="T176" s="275">
        <v>3</v>
      </c>
      <c r="U176" s="275">
        <v>4</v>
      </c>
      <c r="V176" s="275">
        <v>3</v>
      </c>
      <c r="W176" s="275">
        <v>3</v>
      </c>
      <c r="X176" s="277">
        <f>SUM('Regulasi diri'!$G176:$W176)</f>
        <v>61</v>
      </c>
      <c r="Y176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77" spans="1:25" ht="22.5" customHeight="1" x14ac:dyDescent="0.2">
      <c r="A177" s="274" t="s">
        <v>8</v>
      </c>
      <c r="B177" s="274" t="s">
        <v>741</v>
      </c>
      <c r="C177" s="274" t="s">
        <v>10</v>
      </c>
      <c r="D177" s="274" t="s">
        <v>624</v>
      </c>
      <c r="E177" s="274" t="s">
        <v>70</v>
      </c>
      <c r="F177" s="274" t="s">
        <v>21</v>
      </c>
      <c r="G177" s="275">
        <v>2</v>
      </c>
      <c r="H177" s="276">
        <v>2</v>
      </c>
      <c r="I177" s="275">
        <v>2</v>
      </c>
      <c r="J177" s="276">
        <v>2</v>
      </c>
      <c r="K177" s="276">
        <v>2</v>
      </c>
      <c r="L177" s="275">
        <v>2</v>
      </c>
      <c r="M177" s="276">
        <v>1</v>
      </c>
      <c r="N177" s="275">
        <v>2</v>
      </c>
      <c r="O177" s="275">
        <v>2</v>
      </c>
      <c r="P177" s="275">
        <v>2</v>
      </c>
      <c r="Q177" s="275">
        <v>2</v>
      </c>
      <c r="R177" s="275">
        <v>2</v>
      </c>
      <c r="S177" s="275">
        <v>2</v>
      </c>
      <c r="T177" s="275">
        <v>2</v>
      </c>
      <c r="U177" s="275">
        <v>2</v>
      </c>
      <c r="V177" s="275">
        <v>2</v>
      </c>
      <c r="W177" s="275">
        <v>2</v>
      </c>
      <c r="X177" s="277">
        <f>SUM('Regulasi diri'!$G177:$W177)</f>
        <v>33</v>
      </c>
      <c r="Y177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78" spans="1:25" ht="22.5" customHeight="1" x14ac:dyDescent="0.2">
      <c r="A178" s="274" t="s">
        <v>8</v>
      </c>
      <c r="B178" s="274" t="s">
        <v>742</v>
      </c>
      <c r="C178" s="274" t="s">
        <v>10</v>
      </c>
      <c r="D178" s="274" t="s">
        <v>113</v>
      </c>
      <c r="E178" s="274" t="s">
        <v>73</v>
      </c>
      <c r="F178" s="274" t="s">
        <v>26</v>
      </c>
      <c r="G178" s="275">
        <v>2</v>
      </c>
      <c r="H178" s="276">
        <v>3</v>
      </c>
      <c r="I178" s="275">
        <v>2</v>
      </c>
      <c r="J178" s="276">
        <v>3</v>
      </c>
      <c r="K178" s="276">
        <v>2</v>
      </c>
      <c r="L178" s="275">
        <v>2</v>
      </c>
      <c r="M178" s="276">
        <v>2</v>
      </c>
      <c r="N178" s="275">
        <v>2</v>
      </c>
      <c r="O178" s="275">
        <v>2</v>
      </c>
      <c r="P178" s="275">
        <v>1</v>
      </c>
      <c r="Q178" s="275">
        <v>2</v>
      </c>
      <c r="R178" s="275">
        <v>1</v>
      </c>
      <c r="S178" s="275">
        <v>3</v>
      </c>
      <c r="T178" s="275">
        <v>2</v>
      </c>
      <c r="U178" s="275">
        <v>2</v>
      </c>
      <c r="V178" s="275">
        <v>1</v>
      </c>
      <c r="W178" s="275">
        <v>2</v>
      </c>
      <c r="X178" s="277">
        <f>SUM('Regulasi diri'!$G178:$W178)</f>
        <v>34</v>
      </c>
      <c r="Y178" s="292" t="str">
        <f>IF(Form_Responses34[[#This Row],[Total X1]]&lt;40.02,"RENDAH",IF(Form_Responses34[[#This Row],[Total X1]]&lt;60.145,"SEDANG",IF(Form_Responses34[[#This Row],[Total X1]]&gt;60.145,"TINGGI")))</f>
        <v>RENDAH</v>
      </c>
    </row>
    <row r="179" spans="1:25" ht="22.5" customHeight="1" x14ac:dyDescent="0.2">
      <c r="A179" s="274" t="s">
        <v>8</v>
      </c>
      <c r="B179" s="274" t="s">
        <v>743</v>
      </c>
      <c r="C179" s="274" t="s">
        <v>10</v>
      </c>
      <c r="D179" s="274" t="s">
        <v>113</v>
      </c>
      <c r="E179" s="274" t="s">
        <v>47</v>
      </c>
      <c r="F179" s="274" t="s">
        <v>26</v>
      </c>
      <c r="G179" s="275">
        <v>3</v>
      </c>
      <c r="H179" s="276">
        <v>2</v>
      </c>
      <c r="I179" s="275">
        <v>4</v>
      </c>
      <c r="J179" s="276">
        <v>3</v>
      </c>
      <c r="K179" s="276">
        <v>3</v>
      </c>
      <c r="L179" s="275">
        <v>3</v>
      </c>
      <c r="M179" s="276">
        <v>2</v>
      </c>
      <c r="N179" s="275">
        <v>3</v>
      </c>
      <c r="O179" s="275">
        <v>3</v>
      </c>
      <c r="P179" s="275">
        <v>3</v>
      </c>
      <c r="Q179" s="275">
        <v>3</v>
      </c>
      <c r="R179" s="275">
        <v>3</v>
      </c>
      <c r="S179" s="275">
        <v>3</v>
      </c>
      <c r="T179" s="275">
        <v>3</v>
      </c>
      <c r="U179" s="275">
        <v>2</v>
      </c>
      <c r="V179" s="275">
        <v>3</v>
      </c>
      <c r="W179" s="275">
        <v>2</v>
      </c>
      <c r="X179" s="277">
        <f>SUM('Regulasi diri'!$G179:$W179)</f>
        <v>48</v>
      </c>
      <c r="Y179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80" spans="1:25" ht="22.5" customHeight="1" x14ac:dyDescent="0.2">
      <c r="A180" s="274" t="s">
        <v>8</v>
      </c>
      <c r="B180" s="274" t="s">
        <v>744</v>
      </c>
      <c r="C180" s="274" t="s">
        <v>10</v>
      </c>
      <c r="D180" s="274" t="s">
        <v>123</v>
      </c>
      <c r="E180" s="274" t="s">
        <v>61</v>
      </c>
      <c r="F180" s="274" t="s">
        <v>13</v>
      </c>
      <c r="G180" s="275">
        <v>2</v>
      </c>
      <c r="H180" s="276">
        <v>4</v>
      </c>
      <c r="I180" s="275">
        <v>3</v>
      </c>
      <c r="J180" s="276">
        <v>2</v>
      </c>
      <c r="K180" s="276">
        <v>3</v>
      </c>
      <c r="L180" s="275">
        <v>4</v>
      </c>
      <c r="M180" s="276">
        <v>2</v>
      </c>
      <c r="N180" s="275">
        <v>2</v>
      </c>
      <c r="O180" s="275">
        <v>3</v>
      </c>
      <c r="P180" s="275">
        <v>3</v>
      </c>
      <c r="Q180" s="275">
        <v>2</v>
      </c>
      <c r="R180" s="275">
        <v>4</v>
      </c>
      <c r="S180" s="275">
        <v>3</v>
      </c>
      <c r="T180" s="275">
        <v>2</v>
      </c>
      <c r="U180" s="275">
        <v>3</v>
      </c>
      <c r="V180" s="275">
        <v>3</v>
      </c>
      <c r="W180" s="275">
        <v>4</v>
      </c>
      <c r="X180" s="277">
        <f>SUM('Regulasi diri'!$G180:$W180)</f>
        <v>49</v>
      </c>
      <c r="Y180" s="292" t="str">
        <f>IF(Form_Responses34[[#This Row],[Total X1]]&lt;40.02,"RENDAH",IF(Form_Responses34[[#This Row],[Total X1]]&lt;60.145,"SEDANG",IF(Form_Responses34[[#This Row],[Total X1]]&gt;60.145,"TINGGI")))</f>
        <v>SEDANG</v>
      </c>
    </row>
    <row r="181" spans="1:25" ht="22.5" customHeight="1" x14ac:dyDescent="0.2">
      <c r="A181" s="274" t="s">
        <v>8</v>
      </c>
      <c r="B181" s="274" t="s">
        <v>745</v>
      </c>
      <c r="C181" s="274" t="s">
        <v>10</v>
      </c>
      <c r="D181" s="274" t="s">
        <v>110</v>
      </c>
      <c r="E181" s="274" t="s">
        <v>90</v>
      </c>
      <c r="F181" s="274" t="s">
        <v>26</v>
      </c>
      <c r="G181" s="275">
        <v>4</v>
      </c>
      <c r="H181" s="276">
        <v>4</v>
      </c>
      <c r="I181" s="275">
        <v>3</v>
      </c>
      <c r="J181" s="276">
        <v>3</v>
      </c>
      <c r="K181" s="276">
        <v>4</v>
      </c>
      <c r="L181" s="275">
        <v>4</v>
      </c>
      <c r="M181" s="276">
        <v>4</v>
      </c>
      <c r="N181" s="275">
        <v>4</v>
      </c>
      <c r="O181" s="275">
        <v>4</v>
      </c>
      <c r="P181" s="275">
        <v>4</v>
      </c>
      <c r="Q181" s="275">
        <v>4</v>
      </c>
      <c r="R181" s="275">
        <v>4</v>
      </c>
      <c r="S181" s="275">
        <v>3</v>
      </c>
      <c r="T181" s="275">
        <v>3</v>
      </c>
      <c r="U181" s="275">
        <v>4</v>
      </c>
      <c r="V181" s="275">
        <v>4</v>
      </c>
      <c r="W181" s="275">
        <v>4</v>
      </c>
      <c r="X181" s="277">
        <f>SUM('Regulasi diri'!$G181:$W181)</f>
        <v>64</v>
      </c>
      <c r="Y181" s="292" t="str">
        <f>IF(Form_Responses34[[#This Row],[Total X1]]&lt;40.02,"RENDAH",IF(Form_Responses34[[#This Row],[Total X1]]&lt;60.145,"SEDANG",IF(Form_Responses34[[#This Row],[Total X1]]&gt;60.145,"TINGGI")))</f>
        <v>TINGGI</v>
      </c>
    </row>
    <row r="182" spans="1:25" ht="15.75" customHeight="1" x14ac:dyDescent="0.2">
      <c r="H182" s="279"/>
      <c r="J182" s="279"/>
      <c r="K182" s="279"/>
      <c r="M182" s="279"/>
    </row>
    <row r="183" spans="1:25" ht="15.75" customHeight="1" x14ac:dyDescent="0.2">
      <c r="H183" s="279"/>
      <c r="J183" s="279"/>
      <c r="K183" s="279"/>
      <c r="M183" s="279"/>
    </row>
    <row r="184" spans="1:25" ht="15.75" customHeight="1" x14ac:dyDescent="0.2">
      <c r="H184" s="279"/>
      <c r="J184" s="279"/>
      <c r="K184" s="279"/>
      <c r="M184" s="279"/>
    </row>
    <row r="185" spans="1:25" ht="15.75" customHeight="1" x14ac:dyDescent="0.2">
      <c r="H185" s="279"/>
      <c r="J185" s="279"/>
      <c r="K185" s="279"/>
      <c r="M185" s="279"/>
    </row>
    <row r="186" spans="1:25" ht="15.75" customHeight="1" x14ac:dyDescent="0.2">
      <c r="H186" s="279"/>
      <c r="J186" s="279"/>
      <c r="K186" s="279"/>
      <c r="M186" s="279"/>
    </row>
    <row r="187" spans="1:25" ht="15.75" customHeight="1" x14ac:dyDescent="0.2">
      <c r="H187" s="279"/>
      <c r="J187" s="279"/>
      <c r="K187" s="279"/>
      <c r="M187" s="279"/>
    </row>
    <row r="188" spans="1:25" ht="15.75" customHeight="1" x14ac:dyDescent="0.2">
      <c r="H188" s="279"/>
      <c r="J188" s="279"/>
      <c r="K188" s="279"/>
      <c r="M188" s="279"/>
    </row>
    <row r="189" spans="1:25" ht="15.75" customHeight="1" x14ac:dyDescent="0.2">
      <c r="H189" s="279"/>
      <c r="J189" s="279"/>
      <c r="K189" s="279"/>
      <c r="M189" s="279"/>
    </row>
    <row r="190" spans="1:25" ht="15.75" customHeight="1" x14ac:dyDescent="0.2">
      <c r="H190" s="279"/>
      <c r="J190" s="279"/>
      <c r="K190" s="279"/>
      <c r="M190" s="279"/>
    </row>
    <row r="191" spans="1:25" ht="15.75" customHeight="1" x14ac:dyDescent="0.2">
      <c r="H191" s="279"/>
      <c r="J191" s="279"/>
      <c r="K191" s="279"/>
      <c r="M191" s="279"/>
    </row>
    <row r="192" spans="1:25" ht="15.75" customHeight="1" x14ac:dyDescent="0.2">
      <c r="H192" s="279"/>
      <c r="J192" s="279"/>
      <c r="K192" s="279"/>
      <c r="M192" s="279"/>
    </row>
    <row r="193" spans="8:13" ht="15.75" customHeight="1" x14ac:dyDescent="0.2">
      <c r="H193" s="279"/>
      <c r="J193" s="279"/>
      <c r="K193" s="279"/>
      <c r="M193" s="279"/>
    </row>
    <row r="194" spans="8:13" ht="15.75" customHeight="1" x14ac:dyDescent="0.2">
      <c r="H194" s="279"/>
      <c r="J194" s="279"/>
      <c r="K194" s="279"/>
      <c r="M194" s="279"/>
    </row>
    <row r="195" spans="8:13" ht="15.75" customHeight="1" x14ac:dyDescent="0.2">
      <c r="H195" s="279"/>
      <c r="J195" s="279"/>
      <c r="K195" s="279"/>
      <c r="M195" s="279"/>
    </row>
    <row r="196" spans="8:13" ht="15.75" customHeight="1" x14ac:dyDescent="0.2">
      <c r="H196" s="279"/>
      <c r="J196" s="279"/>
      <c r="K196" s="279"/>
      <c r="M196" s="279"/>
    </row>
    <row r="197" spans="8:13" ht="15.75" customHeight="1" x14ac:dyDescent="0.2">
      <c r="H197" s="279"/>
      <c r="J197" s="279"/>
      <c r="K197" s="279"/>
      <c r="M197" s="279"/>
    </row>
    <row r="198" spans="8:13" ht="15.75" customHeight="1" x14ac:dyDescent="0.2">
      <c r="H198" s="279"/>
      <c r="J198" s="279"/>
      <c r="K198" s="279"/>
      <c r="M198" s="279"/>
    </row>
    <row r="199" spans="8:13" ht="15.75" customHeight="1" x14ac:dyDescent="0.2">
      <c r="H199" s="279"/>
      <c r="J199" s="279"/>
      <c r="K199" s="279"/>
      <c r="M199" s="279"/>
    </row>
    <row r="200" spans="8:13" ht="15.75" customHeight="1" x14ac:dyDescent="0.2">
      <c r="H200" s="279"/>
      <c r="J200" s="279"/>
      <c r="K200" s="279"/>
      <c r="M200" s="279"/>
    </row>
    <row r="201" spans="8:13" ht="15.75" customHeight="1" x14ac:dyDescent="0.2">
      <c r="H201" s="279"/>
      <c r="J201" s="279"/>
      <c r="K201" s="279"/>
      <c r="M201" s="279"/>
    </row>
    <row r="202" spans="8:13" ht="15.75" customHeight="1" x14ac:dyDescent="0.2">
      <c r="H202" s="279"/>
      <c r="J202" s="279"/>
      <c r="K202" s="279"/>
      <c r="M202" s="279"/>
    </row>
    <row r="203" spans="8:13" ht="15.75" customHeight="1" x14ac:dyDescent="0.2">
      <c r="H203" s="279"/>
      <c r="J203" s="279"/>
      <c r="K203" s="279"/>
      <c r="M203" s="279"/>
    </row>
    <row r="204" spans="8:13" ht="15.75" customHeight="1" x14ac:dyDescent="0.2">
      <c r="H204" s="279"/>
      <c r="J204" s="279"/>
      <c r="K204" s="279"/>
      <c r="M204" s="279"/>
    </row>
    <row r="205" spans="8:13" ht="15.75" customHeight="1" x14ac:dyDescent="0.2">
      <c r="H205" s="279"/>
      <c r="J205" s="279"/>
      <c r="K205" s="279"/>
      <c r="M205" s="279"/>
    </row>
    <row r="206" spans="8:13" ht="15.75" customHeight="1" x14ac:dyDescent="0.2">
      <c r="H206" s="279"/>
      <c r="J206" s="279"/>
      <c r="K206" s="279"/>
      <c r="M206" s="279"/>
    </row>
    <row r="207" spans="8:13" ht="15.75" customHeight="1" x14ac:dyDescent="0.2">
      <c r="H207" s="279"/>
      <c r="J207" s="279"/>
      <c r="K207" s="279"/>
      <c r="M207" s="279"/>
    </row>
    <row r="208" spans="8:13" ht="15.75" customHeight="1" x14ac:dyDescent="0.2">
      <c r="H208" s="279"/>
      <c r="J208" s="279"/>
      <c r="K208" s="279"/>
      <c r="M208" s="279"/>
    </row>
    <row r="209" spans="8:13" ht="15.75" customHeight="1" x14ac:dyDescent="0.2">
      <c r="H209" s="279"/>
      <c r="J209" s="279"/>
      <c r="K209" s="279"/>
      <c r="M209" s="279"/>
    </row>
    <row r="210" spans="8:13" ht="15.75" customHeight="1" x14ac:dyDescent="0.2">
      <c r="H210" s="279"/>
      <c r="J210" s="279"/>
      <c r="K210" s="279"/>
      <c r="M210" s="279"/>
    </row>
    <row r="211" spans="8:13" ht="15.75" customHeight="1" x14ac:dyDescent="0.2">
      <c r="H211" s="279"/>
      <c r="J211" s="279"/>
      <c r="K211" s="279"/>
      <c r="M211" s="279"/>
    </row>
    <row r="212" spans="8:13" ht="15.75" customHeight="1" x14ac:dyDescent="0.2">
      <c r="H212" s="279"/>
      <c r="J212" s="279"/>
      <c r="K212" s="279"/>
      <c r="M212" s="279"/>
    </row>
    <row r="213" spans="8:13" ht="15.75" customHeight="1" x14ac:dyDescent="0.2">
      <c r="H213" s="279"/>
      <c r="J213" s="279"/>
      <c r="K213" s="279"/>
      <c r="M213" s="279"/>
    </row>
    <row r="214" spans="8:13" ht="15.75" customHeight="1" x14ac:dyDescent="0.2">
      <c r="H214" s="279"/>
      <c r="J214" s="279"/>
      <c r="K214" s="279"/>
      <c r="M214" s="279"/>
    </row>
    <row r="215" spans="8:13" ht="15.75" customHeight="1" x14ac:dyDescent="0.2">
      <c r="H215" s="279"/>
      <c r="J215" s="279"/>
      <c r="K215" s="279"/>
      <c r="M215" s="279"/>
    </row>
    <row r="216" spans="8:13" ht="15.75" customHeight="1" x14ac:dyDescent="0.2">
      <c r="H216" s="279"/>
      <c r="J216" s="279"/>
      <c r="K216" s="279"/>
      <c r="M216" s="279"/>
    </row>
    <row r="217" spans="8:13" ht="15.75" customHeight="1" x14ac:dyDescent="0.2">
      <c r="H217" s="279"/>
      <c r="J217" s="279"/>
      <c r="K217" s="279"/>
      <c r="M217" s="279"/>
    </row>
    <row r="218" spans="8:13" ht="15.75" customHeight="1" x14ac:dyDescent="0.2">
      <c r="H218" s="279"/>
      <c r="J218" s="279"/>
      <c r="K218" s="279"/>
      <c r="M218" s="279"/>
    </row>
    <row r="219" spans="8:13" ht="15.75" customHeight="1" x14ac:dyDescent="0.2">
      <c r="H219" s="279"/>
      <c r="J219" s="279"/>
      <c r="K219" s="279"/>
      <c r="M219" s="279"/>
    </row>
    <row r="220" spans="8:13" ht="15.75" customHeight="1" x14ac:dyDescent="0.2">
      <c r="H220" s="279"/>
      <c r="J220" s="279"/>
      <c r="K220" s="279"/>
      <c r="M220" s="279"/>
    </row>
    <row r="221" spans="8:13" ht="15.75" customHeight="1" x14ac:dyDescent="0.2">
      <c r="H221" s="279"/>
      <c r="J221" s="279"/>
      <c r="K221" s="279"/>
      <c r="M221" s="279"/>
    </row>
    <row r="222" spans="8:13" ht="15.75" customHeight="1" x14ac:dyDescent="0.2">
      <c r="H222" s="279"/>
      <c r="J222" s="279"/>
      <c r="K222" s="279"/>
      <c r="M222" s="279"/>
    </row>
    <row r="223" spans="8:13" ht="15.75" customHeight="1" x14ac:dyDescent="0.2">
      <c r="H223" s="279"/>
      <c r="J223" s="279"/>
      <c r="K223" s="279"/>
      <c r="M223" s="279"/>
    </row>
    <row r="224" spans="8:13" ht="15.75" customHeight="1" x14ac:dyDescent="0.2">
      <c r="H224" s="279"/>
      <c r="J224" s="279"/>
      <c r="K224" s="279"/>
      <c r="M224" s="279"/>
    </row>
    <row r="225" spans="8:13" ht="15.75" customHeight="1" x14ac:dyDescent="0.2">
      <c r="H225" s="279"/>
      <c r="J225" s="279"/>
      <c r="K225" s="279"/>
      <c r="M225" s="279"/>
    </row>
    <row r="226" spans="8:13" ht="15.75" customHeight="1" x14ac:dyDescent="0.2">
      <c r="H226" s="279"/>
      <c r="J226" s="279"/>
      <c r="K226" s="279"/>
      <c r="M226" s="279"/>
    </row>
    <row r="227" spans="8:13" ht="15.75" customHeight="1" x14ac:dyDescent="0.2">
      <c r="H227" s="279"/>
      <c r="J227" s="279"/>
      <c r="K227" s="279"/>
      <c r="M227" s="279"/>
    </row>
    <row r="228" spans="8:13" ht="15.75" customHeight="1" x14ac:dyDescent="0.2">
      <c r="H228" s="279"/>
      <c r="J228" s="279"/>
      <c r="K228" s="279"/>
      <c r="M228" s="279"/>
    </row>
    <row r="229" spans="8:13" ht="15.75" customHeight="1" x14ac:dyDescent="0.2">
      <c r="H229" s="279"/>
      <c r="J229" s="279"/>
      <c r="K229" s="279"/>
      <c r="M229" s="279"/>
    </row>
    <row r="230" spans="8:13" ht="15.75" customHeight="1" x14ac:dyDescent="0.2">
      <c r="H230" s="279"/>
      <c r="J230" s="279"/>
      <c r="K230" s="279"/>
      <c r="M230" s="279"/>
    </row>
    <row r="231" spans="8:13" ht="15.75" customHeight="1" x14ac:dyDescent="0.2">
      <c r="H231" s="279"/>
      <c r="J231" s="279"/>
      <c r="K231" s="279"/>
      <c r="M231" s="279"/>
    </row>
    <row r="232" spans="8:13" ht="15.75" customHeight="1" x14ac:dyDescent="0.2">
      <c r="H232" s="279"/>
      <c r="J232" s="279"/>
      <c r="K232" s="279"/>
      <c r="M232" s="279"/>
    </row>
    <row r="233" spans="8:13" ht="15.75" customHeight="1" x14ac:dyDescent="0.2">
      <c r="H233" s="279"/>
      <c r="J233" s="279"/>
      <c r="K233" s="279"/>
      <c r="M233" s="279"/>
    </row>
    <row r="234" spans="8:13" ht="15.75" customHeight="1" x14ac:dyDescent="0.2">
      <c r="H234" s="279"/>
      <c r="J234" s="279"/>
      <c r="K234" s="279"/>
      <c r="M234" s="279"/>
    </row>
    <row r="235" spans="8:13" ht="15.75" customHeight="1" x14ac:dyDescent="0.2">
      <c r="H235" s="279"/>
      <c r="J235" s="279"/>
      <c r="K235" s="279"/>
      <c r="M235" s="279"/>
    </row>
    <row r="236" spans="8:13" ht="15.75" customHeight="1" x14ac:dyDescent="0.2">
      <c r="H236" s="279"/>
      <c r="J236" s="279"/>
      <c r="K236" s="279"/>
      <c r="M236" s="279"/>
    </row>
    <row r="237" spans="8:13" ht="15.75" customHeight="1" x14ac:dyDescent="0.2">
      <c r="H237" s="279"/>
      <c r="J237" s="279"/>
      <c r="K237" s="279"/>
      <c r="M237" s="279"/>
    </row>
    <row r="238" spans="8:13" ht="15.75" customHeight="1" x14ac:dyDescent="0.2">
      <c r="H238" s="279"/>
      <c r="J238" s="279"/>
      <c r="K238" s="279"/>
      <c r="M238" s="279"/>
    </row>
    <row r="239" spans="8:13" ht="15.75" customHeight="1" x14ac:dyDescent="0.2">
      <c r="H239" s="279"/>
      <c r="J239" s="279"/>
      <c r="K239" s="279"/>
      <c r="M239" s="279"/>
    </row>
    <row r="240" spans="8:13" ht="15.75" customHeight="1" x14ac:dyDescent="0.2">
      <c r="H240" s="279"/>
      <c r="J240" s="279"/>
      <c r="K240" s="279"/>
      <c r="M240" s="279"/>
    </row>
    <row r="241" spans="8:13" ht="15.75" customHeight="1" x14ac:dyDescent="0.2">
      <c r="H241" s="279"/>
      <c r="J241" s="279"/>
      <c r="K241" s="279"/>
      <c r="M241" s="279"/>
    </row>
    <row r="242" spans="8:13" ht="15.75" customHeight="1" x14ac:dyDescent="0.2">
      <c r="H242" s="279"/>
      <c r="J242" s="279"/>
      <c r="K242" s="279"/>
      <c r="M242" s="279"/>
    </row>
    <row r="243" spans="8:13" ht="15.75" customHeight="1" x14ac:dyDescent="0.2">
      <c r="H243" s="279"/>
      <c r="J243" s="279"/>
      <c r="K243" s="279"/>
      <c r="M243" s="279"/>
    </row>
    <row r="244" spans="8:13" ht="15.75" customHeight="1" x14ac:dyDescent="0.2">
      <c r="H244" s="279"/>
      <c r="J244" s="279"/>
      <c r="K244" s="279"/>
      <c r="M244" s="279"/>
    </row>
    <row r="245" spans="8:13" ht="15.75" customHeight="1" x14ac:dyDescent="0.2">
      <c r="H245" s="279"/>
      <c r="J245" s="279"/>
      <c r="K245" s="279"/>
      <c r="M245" s="279"/>
    </row>
    <row r="246" spans="8:13" ht="15.75" customHeight="1" x14ac:dyDescent="0.2">
      <c r="H246" s="279"/>
      <c r="J246" s="279"/>
      <c r="K246" s="279"/>
      <c r="M246" s="279"/>
    </row>
    <row r="247" spans="8:13" ht="15.75" customHeight="1" x14ac:dyDescent="0.2">
      <c r="H247" s="279"/>
      <c r="J247" s="279"/>
      <c r="K247" s="279"/>
      <c r="M247" s="279"/>
    </row>
    <row r="248" spans="8:13" ht="15.75" customHeight="1" x14ac:dyDescent="0.2">
      <c r="H248" s="279"/>
      <c r="J248" s="279"/>
      <c r="K248" s="279"/>
      <c r="M248" s="279"/>
    </row>
    <row r="249" spans="8:13" ht="15.75" customHeight="1" x14ac:dyDescent="0.2">
      <c r="H249" s="279"/>
      <c r="J249" s="279"/>
      <c r="K249" s="279"/>
      <c r="M249" s="279"/>
    </row>
    <row r="250" spans="8:13" ht="15.75" customHeight="1" x14ac:dyDescent="0.2">
      <c r="H250" s="279"/>
      <c r="J250" s="279"/>
      <c r="K250" s="279"/>
      <c r="M250" s="279"/>
    </row>
    <row r="251" spans="8:13" ht="15.75" customHeight="1" x14ac:dyDescent="0.2">
      <c r="H251" s="279"/>
      <c r="J251" s="279"/>
      <c r="K251" s="279"/>
      <c r="M251" s="279"/>
    </row>
    <row r="252" spans="8:13" ht="15.75" customHeight="1" x14ac:dyDescent="0.2">
      <c r="H252" s="279"/>
      <c r="J252" s="279"/>
      <c r="K252" s="279"/>
      <c r="M252" s="279"/>
    </row>
    <row r="253" spans="8:13" ht="15.75" customHeight="1" x14ac:dyDescent="0.2">
      <c r="H253" s="279"/>
      <c r="J253" s="279"/>
      <c r="K253" s="279"/>
      <c r="M253" s="279"/>
    </row>
    <row r="254" spans="8:13" ht="15.75" customHeight="1" x14ac:dyDescent="0.2">
      <c r="H254" s="279"/>
      <c r="J254" s="279"/>
      <c r="K254" s="279"/>
      <c r="M254" s="279"/>
    </row>
    <row r="255" spans="8:13" ht="15.75" customHeight="1" x14ac:dyDescent="0.2">
      <c r="H255" s="279"/>
      <c r="J255" s="279"/>
      <c r="K255" s="279"/>
      <c r="M255" s="279"/>
    </row>
    <row r="256" spans="8:13" ht="15.75" customHeight="1" x14ac:dyDescent="0.2">
      <c r="H256" s="279"/>
      <c r="J256" s="279"/>
      <c r="K256" s="279"/>
      <c r="M256" s="279"/>
    </row>
    <row r="257" spans="8:13" ht="15.75" customHeight="1" x14ac:dyDescent="0.2">
      <c r="H257" s="279"/>
      <c r="J257" s="279"/>
      <c r="K257" s="279"/>
      <c r="M257" s="279"/>
    </row>
    <row r="258" spans="8:13" ht="15.75" customHeight="1" x14ac:dyDescent="0.2">
      <c r="H258" s="279"/>
      <c r="J258" s="279"/>
      <c r="K258" s="279"/>
      <c r="M258" s="279"/>
    </row>
    <row r="259" spans="8:13" ht="15.75" customHeight="1" x14ac:dyDescent="0.2">
      <c r="H259" s="279"/>
      <c r="J259" s="279"/>
      <c r="K259" s="279"/>
      <c r="M259" s="279"/>
    </row>
    <row r="260" spans="8:13" ht="15.75" customHeight="1" x14ac:dyDescent="0.2">
      <c r="H260" s="279"/>
      <c r="J260" s="279"/>
      <c r="K260" s="279"/>
      <c r="M260" s="279"/>
    </row>
    <row r="261" spans="8:13" ht="15.75" customHeight="1" x14ac:dyDescent="0.2">
      <c r="H261" s="279"/>
      <c r="J261" s="279"/>
      <c r="K261" s="279"/>
      <c r="M261" s="279"/>
    </row>
    <row r="262" spans="8:13" ht="15.75" customHeight="1" x14ac:dyDescent="0.2">
      <c r="H262" s="279"/>
      <c r="J262" s="279"/>
      <c r="K262" s="279"/>
      <c r="M262" s="279"/>
    </row>
    <row r="263" spans="8:13" ht="15.75" customHeight="1" x14ac:dyDescent="0.2">
      <c r="H263" s="279"/>
      <c r="J263" s="279"/>
      <c r="K263" s="279"/>
      <c r="M263" s="279"/>
    </row>
    <row r="264" spans="8:13" ht="15.75" customHeight="1" x14ac:dyDescent="0.2">
      <c r="H264" s="279"/>
      <c r="J264" s="279"/>
      <c r="K264" s="279"/>
      <c r="M264" s="279"/>
    </row>
    <row r="265" spans="8:13" ht="15.75" customHeight="1" x14ac:dyDescent="0.2">
      <c r="H265" s="279"/>
      <c r="J265" s="279"/>
      <c r="K265" s="279"/>
      <c r="M265" s="279"/>
    </row>
    <row r="266" spans="8:13" ht="15.75" customHeight="1" x14ac:dyDescent="0.2">
      <c r="H266" s="279"/>
      <c r="J266" s="279"/>
      <c r="K266" s="279"/>
      <c r="M266" s="279"/>
    </row>
    <row r="267" spans="8:13" ht="15.75" customHeight="1" x14ac:dyDescent="0.2">
      <c r="H267" s="279"/>
      <c r="J267" s="279"/>
      <c r="K267" s="279"/>
      <c r="M267" s="279"/>
    </row>
    <row r="268" spans="8:13" ht="15.75" customHeight="1" x14ac:dyDescent="0.2">
      <c r="H268" s="279"/>
      <c r="J268" s="279"/>
      <c r="K268" s="279"/>
      <c r="M268" s="279"/>
    </row>
    <row r="269" spans="8:13" ht="15.75" customHeight="1" x14ac:dyDescent="0.2">
      <c r="H269" s="279"/>
      <c r="J269" s="279"/>
      <c r="K269" s="279"/>
      <c r="M269" s="279"/>
    </row>
    <row r="270" spans="8:13" ht="15.75" customHeight="1" x14ac:dyDescent="0.2">
      <c r="H270" s="279"/>
      <c r="J270" s="279"/>
      <c r="K270" s="279"/>
      <c r="M270" s="279"/>
    </row>
    <row r="271" spans="8:13" ht="15.75" customHeight="1" x14ac:dyDescent="0.2">
      <c r="H271" s="279"/>
      <c r="J271" s="279"/>
      <c r="K271" s="279"/>
      <c r="M271" s="279"/>
    </row>
    <row r="272" spans="8:13" ht="15.75" customHeight="1" x14ac:dyDescent="0.2">
      <c r="H272" s="279"/>
      <c r="J272" s="279"/>
      <c r="K272" s="279"/>
      <c r="M272" s="279"/>
    </row>
    <row r="273" spans="8:13" ht="15.75" customHeight="1" x14ac:dyDescent="0.2">
      <c r="H273" s="279"/>
      <c r="J273" s="279"/>
      <c r="K273" s="279"/>
      <c r="M273" s="279"/>
    </row>
    <row r="274" spans="8:13" ht="15.75" customHeight="1" x14ac:dyDescent="0.2">
      <c r="H274" s="279"/>
      <c r="J274" s="279"/>
      <c r="K274" s="279"/>
      <c r="M274" s="279"/>
    </row>
    <row r="275" spans="8:13" ht="15.75" customHeight="1" x14ac:dyDescent="0.2">
      <c r="H275" s="279"/>
      <c r="J275" s="279"/>
      <c r="K275" s="279"/>
      <c r="M275" s="279"/>
    </row>
    <row r="276" spans="8:13" ht="15.75" customHeight="1" x14ac:dyDescent="0.2">
      <c r="H276" s="279"/>
      <c r="J276" s="279"/>
      <c r="K276" s="279"/>
      <c r="M276" s="279"/>
    </row>
    <row r="277" spans="8:13" ht="15.75" customHeight="1" x14ac:dyDescent="0.2">
      <c r="H277" s="279"/>
      <c r="J277" s="279"/>
      <c r="K277" s="279"/>
      <c r="M277" s="279"/>
    </row>
    <row r="278" spans="8:13" ht="15.75" customHeight="1" x14ac:dyDescent="0.2">
      <c r="H278" s="279"/>
      <c r="J278" s="279"/>
      <c r="K278" s="279"/>
      <c r="M278" s="279"/>
    </row>
    <row r="279" spans="8:13" ht="15.75" customHeight="1" x14ac:dyDescent="0.2">
      <c r="H279" s="279"/>
      <c r="J279" s="279"/>
      <c r="K279" s="279"/>
      <c r="M279" s="279"/>
    </row>
    <row r="280" spans="8:13" ht="15.75" customHeight="1" x14ac:dyDescent="0.2">
      <c r="H280" s="279"/>
      <c r="J280" s="279"/>
      <c r="K280" s="279"/>
      <c r="M280" s="279"/>
    </row>
    <row r="281" spans="8:13" ht="15.75" customHeight="1" x14ac:dyDescent="0.2">
      <c r="H281" s="279"/>
      <c r="J281" s="279"/>
      <c r="K281" s="279"/>
      <c r="M281" s="279"/>
    </row>
    <row r="282" spans="8:13" ht="15.75" customHeight="1" x14ac:dyDescent="0.2">
      <c r="H282" s="279"/>
      <c r="J282" s="279"/>
      <c r="K282" s="279"/>
      <c r="M282" s="279"/>
    </row>
    <row r="283" spans="8:13" ht="15.75" customHeight="1" x14ac:dyDescent="0.2">
      <c r="H283" s="279"/>
      <c r="J283" s="279"/>
      <c r="K283" s="279"/>
      <c r="M283" s="279"/>
    </row>
    <row r="284" spans="8:13" ht="15.75" customHeight="1" x14ac:dyDescent="0.2">
      <c r="H284" s="279"/>
      <c r="J284" s="279"/>
      <c r="K284" s="279"/>
      <c r="M284" s="279"/>
    </row>
    <row r="285" spans="8:13" ht="15.75" customHeight="1" x14ac:dyDescent="0.2">
      <c r="H285" s="279"/>
      <c r="J285" s="279"/>
      <c r="K285" s="279"/>
      <c r="M285" s="279"/>
    </row>
    <row r="286" spans="8:13" ht="15.75" customHeight="1" x14ac:dyDescent="0.2">
      <c r="H286" s="279"/>
      <c r="J286" s="279"/>
      <c r="K286" s="279"/>
      <c r="M286" s="279"/>
    </row>
    <row r="287" spans="8:13" ht="15.75" customHeight="1" x14ac:dyDescent="0.2">
      <c r="H287" s="279"/>
      <c r="J287" s="279"/>
      <c r="K287" s="279"/>
      <c r="M287" s="279"/>
    </row>
    <row r="288" spans="8:13" ht="15.75" customHeight="1" x14ac:dyDescent="0.2">
      <c r="H288" s="279"/>
      <c r="J288" s="279"/>
      <c r="K288" s="279"/>
      <c r="M288" s="279"/>
    </row>
    <row r="289" spans="8:13" ht="15.75" customHeight="1" x14ac:dyDescent="0.2">
      <c r="H289" s="279"/>
      <c r="J289" s="279"/>
      <c r="K289" s="279"/>
      <c r="M289" s="279"/>
    </row>
    <row r="290" spans="8:13" ht="15.75" customHeight="1" x14ac:dyDescent="0.2">
      <c r="H290" s="279"/>
      <c r="J290" s="279"/>
      <c r="K290" s="279"/>
      <c r="M290" s="279"/>
    </row>
    <row r="291" spans="8:13" ht="15.75" customHeight="1" x14ac:dyDescent="0.2">
      <c r="H291" s="279"/>
      <c r="J291" s="279"/>
      <c r="K291" s="279"/>
      <c r="M291" s="279"/>
    </row>
    <row r="292" spans="8:13" ht="15.75" customHeight="1" x14ac:dyDescent="0.2">
      <c r="H292" s="279"/>
      <c r="J292" s="279"/>
      <c r="K292" s="279"/>
      <c r="M292" s="279"/>
    </row>
    <row r="293" spans="8:13" ht="15.75" customHeight="1" x14ac:dyDescent="0.2">
      <c r="H293" s="279"/>
      <c r="J293" s="279"/>
      <c r="K293" s="279"/>
      <c r="M293" s="279"/>
    </row>
    <row r="294" spans="8:13" ht="15.75" customHeight="1" x14ac:dyDescent="0.2">
      <c r="H294" s="279"/>
      <c r="J294" s="279"/>
      <c r="K294" s="279"/>
      <c r="M294" s="279"/>
    </row>
    <row r="295" spans="8:13" ht="15.75" customHeight="1" x14ac:dyDescent="0.2">
      <c r="H295" s="279"/>
      <c r="J295" s="279"/>
      <c r="K295" s="279"/>
      <c r="M295" s="279"/>
    </row>
    <row r="296" spans="8:13" ht="15.75" customHeight="1" x14ac:dyDescent="0.2">
      <c r="H296" s="279"/>
      <c r="J296" s="279"/>
      <c r="K296" s="279"/>
      <c r="M296" s="279"/>
    </row>
    <row r="297" spans="8:13" ht="15.75" customHeight="1" x14ac:dyDescent="0.2">
      <c r="H297" s="279"/>
      <c r="J297" s="279"/>
      <c r="K297" s="279"/>
      <c r="M297" s="279"/>
    </row>
    <row r="298" spans="8:13" ht="15.75" customHeight="1" x14ac:dyDescent="0.2">
      <c r="H298" s="279"/>
      <c r="J298" s="279"/>
      <c r="K298" s="279"/>
      <c r="M298" s="279"/>
    </row>
    <row r="299" spans="8:13" ht="15.75" customHeight="1" x14ac:dyDescent="0.2">
      <c r="H299" s="279"/>
      <c r="J299" s="279"/>
      <c r="K299" s="279"/>
      <c r="M299" s="279"/>
    </row>
    <row r="300" spans="8:13" ht="15.75" customHeight="1" x14ac:dyDescent="0.2">
      <c r="H300" s="279"/>
      <c r="J300" s="279"/>
      <c r="K300" s="279"/>
      <c r="M300" s="279"/>
    </row>
    <row r="301" spans="8:13" ht="15.75" customHeight="1" x14ac:dyDescent="0.2">
      <c r="H301" s="279"/>
      <c r="J301" s="279"/>
      <c r="K301" s="279"/>
      <c r="M301" s="279"/>
    </row>
    <row r="302" spans="8:13" ht="15.75" customHeight="1" x14ac:dyDescent="0.2">
      <c r="H302" s="279"/>
      <c r="J302" s="279"/>
      <c r="K302" s="279"/>
      <c r="M302" s="279"/>
    </row>
    <row r="303" spans="8:13" ht="15.75" customHeight="1" x14ac:dyDescent="0.2">
      <c r="H303" s="279"/>
      <c r="J303" s="279"/>
      <c r="K303" s="279"/>
      <c r="M303" s="279"/>
    </row>
    <row r="304" spans="8:13" ht="15.75" customHeight="1" x14ac:dyDescent="0.2">
      <c r="H304" s="279"/>
      <c r="J304" s="279"/>
      <c r="K304" s="279"/>
      <c r="M304" s="279"/>
    </row>
    <row r="305" spans="8:13" ht="15.75" customHeight="1" x14ac:dyDescent="0.2">
      <c r="H305" s="279"/>
      <c r="J305" s="279"/>
      <c r="K305" s="279"/>
      <c r="M305" s="279"/>
    </row>
    <row r="306" spans="8:13" ht="15.75" customHeight="1" x14ac:dyDescent="0.2">
      <c r="H306" s="279"/>
      <c r="J306" s="279"/>
      <c r="K306" s="279"/>
      <c r="M306" s="279"/>
    </row>
    <row r="307" spans="8:13" ht="15.75" customHeight="1" x14ac:dyDescent="0.2">
      <c r="H307" s="279"/>
      <c r="J307" s="279"/>
      <c r="K307" s="279"/>
      <c r="M307" s="279"/>
    </row>
    <row r="308" spans="8:13" ht="15.75" customHeight="1" x14ac:dyDescent="0.2">
      <c r="H308" s="279"/>
      <c r="J308" s="279"/>
      <c r="K308" s="279"/>
      <c r="M308" s="279"/>
    </row>
    <row r="309" spans="8:13" ht="15.75" customHeight="1" x14ac:dyDescent="0.2">
      <c r="H309" s="279"/>
      <c r="J309" s="279"/>
      <c r="K309" s="279"/>
      <c r="M309" s="279"/>
    </row>
    <row r="310" spans="8:13" ht="15.75" customHeight="1" x14ac:dyDescent="0.2">
      <c r="H310" s="279"/>
      <c r="J310" s="279"/>
      <c r="K310" s="279"/>
      <c r="M310" s="279"/>
    </row>
    <row r="311" spans="8:13" ht="15.75" customHeight="1" x14ac:dyDescent="0.2">
      <c r="H311" s="279"/>
      <c r="J311" s="279"/>
      <c r="K311" s="279"/>
      <c r="M311" s="279"/>
    </row>
    <row r="312" spans="8:13" ht="15.75" customHeight="1" x14ac:dyDescent="0.2">
      <c r="H312" s="279"/>
      <c r="J312" s="279"/>
      <c r="K312" s="279"/>
      <c r="M312" s="279"/>
    </row>
    <row r="313" spans="8:13" ht="15.75" customHeight="1" x14ac:dyDescent="0.2">
      <c r="H313" s="279"/>
      <c r="J313" s="279"/>
      <c r="K313" s="279"/>
      <c r="M313" s="279"/>
    </row>
    <row r="314" spans="8:13" ht="15.75" customHeight="1" x14ac:dyDescent="0.2">
      <c r="H314" s="279"/>
      <c r="J314" s="279"/>
      <c r="K314" s="279"/>
      <c r="M314" s="279"/>
    </row>
    <row r="315" spans="8:13" ht="15.75" customHeight="1" x14ac:dyDescent="0.2">
      <c r="H315" s="279"/>
      <c r="J315" s="279"/>
      <c r="K315" s="279"/>
      <c r="M315" s="279"/>
    </row>
    <row r="316" spans="8:13" ht="15.75" customHeight="1" x14ac:dyDescent="0.2">
      <c r="H316" s="279"/>
      <c r="J316" s="279"/>
      <c r="K316" s="279"/>
      <c r="M316" s="279"/>
    </row>
    <row r="317" spans="8:13" ht="15.75" customHeight="1" x14ac:dyDescent="0.2">
      <c r="H317" s="279"/>
      <c r="J317" s="279"/>
      <c r="K317" s="279"/>
      <c r="M317" s="279"/>
    </row>
    <row r="318" spans="8:13" ht="15.75" customHeight="1" x14ac:dyDescent="0.2">
      <c r="H318" s="279"/>
      <c r="J318" s="279"/>
      <c r="K318" s="279"/>
      <c r="M318" s="279"/>
    </row>
    <row r="319" spans="8:13" ht="15.75" customHeight="1" x14ac:dyDescent="0.2">
      <c r="H319" s="279"/>
      <c r="J319" s="279"/>
      <c r="K319" s="279"/>
      <c r="M319" s="279"/>
    </row>
    <row r="320" spans="8:13" ht="15.75" customHeight="1" x14ac:dyDescent="0.2">
      <c r="H320" s="279"/>
      <c r="J320" s="279"/>
      <c r="K320" s="279"/>
      <c r="M320" s="279"/>
    </row>
    <row r="321" spans="8:13" ht="15.75" customHeight="1" x14ac:dyDescent="0.2">
      <c r="H321" s="279"/>
      <c r="J321" s="279"/>
      <c r="K321" s="279"/>
      <c r="M321" s="279"/>
    </row>
    <row r="322" spans="8:13" ht="15.75" customHeight="1" x14ac:dyDescent="0.2">
      <c r="H322" s="279"/>
      <c r="J322" s="279"/>
      <c r="K322" s="279"/>
      <c r="M322" s="279"/>
    </row>
    <row r="323" spans="8:13" ht="15.75" customHeight="1" x14ac:dyDescent="0.2">
      <c r="H323" s="279"/>
      <c r="J323" s="279"/>
      <c r="K323" s="279"/>
      <c r="M323" s="279"/>
    </row>
    <row r="324" spans="8:13" ht="15.75" customHeight="1" x14ac:dyDescent="0.2">
      <c r="H324" s="279"/>
      <c r="J324" s="279"/>
      <c r="K324" s="279"/>
      <c r="M324" s="279"/>
    </row>
    <row r="325" spans="8:13" ht="15.75" customHeight="1" x14ac:dyDescent="0.2">
      <c r="H325" s="279"/>
      <c r="J325" s="279"/>
      <c r="K325" s="279"/>
      <c r="M325" s="279"/>
    </row>
    <row r="326" spans="8:13" ht="15.75" customHeight="1" x14ac:dyDescent="0.2">
      <c r="H326" s="279"/>
      <c r="J326" s="279"/>
      <c r="K326" s="279"/>
      <c r="M326" s="279"/>
    </row>
    <row r="327" spans="8:13" ht="15.75" customHeight="1" x14ac:dyDescent="0.2">
      <c r="H327" s="279"/>
      <c r="J327" s="279"/>
      <c r="K327" s="279"/>
      <c r="M327" s="279"/>
    </row>
    <row r="328" spans="8:13" ht="15.75" customHeight="1" x14ac:dyDescent="0.2">
      <c r="H328" s="279"/>
      <c r="J328" s="279"/>
      <c r="K328" s="279"/>
      <c r="M328" s="279"/>
    </row>
    <row r="329" spans="8:13" ht="15.75" customHeight="1" x14ac:dyDescent="0.2">
      <c r="H329" s="279"/>
      <c r="J329" s="279"/>
      <c r="K329" s="279"/>
      <c r="M329" s="279"/>
    </row>
    <row r="330" spans="8:13" ht="15.75" customHeight="1" x14ac:dyDescent="0.2">
      <c r="H330" s="279"/>
      <c r="J330" s="279"/>
      <c r="K330" s="279"/>
      <c r="M330" s="279"/>
    </row>
    <row r="331" spans="8:13" ht="15.75" customHeight="1" x14ac:dyDescent="0.2">
      <c r="H331" s="279"/>
      <c r="J331" s="279"/>
      <c r="K331" s="279"/>
      <c r="M331" s="279"/>
    </row>
    <row r="332" spans="8:13" ht="15.75" customHeight="1" x14ac:dyDescent="0.2">
      <c r="H332" s="279"/>
      <c r="J332" s="279"/>
      <c r="K332" s="279"/>
      <c r="M332" s="279"/>
    </row>
    <row r="333" spans="8:13" ht="15.75" customHeight="1" x14ac:dyDescent="0.2">
      <c r="H333" s="279"/>
      <c r="J333" s="279"/>
      <c r="K333" s="279"/>
      <c r="M333" s="279"/>
    </row>
    <row r="334" spans="8:13" ht="15.75" customHeight="1" x14ac:dyDescent="0.2">
      <c r="H334" s="279"/>
      <c r="J334" s="279"/>
      <c r="K334" s="279"/>
      <c r="M334" s="279"/>
    </row>
    <row r="335" spans="8:13" ht="15.75" customHeight="1" x14ac:dyDescent="0.2">
      <c r="H335" s="279"/>
      <c r="J335" s="279"/>
      <c r="K335" s="279"/>
      <c r="M335" s="279"/>
    </row>
    <row r="336" spans="8:13" ht="15.75" customHeight="1" x14ac:dyDescent="0.2">
      <c r="H336" s="279"/>
      <c r="J336" s="279"/>
      <c r="K336" s="279"/>
      <c r="M336" s="279"/>
    </row>
    <row r="337" spans="8:13" ht="15.75" customHeight="1" x14ac:dyDescent="0.2">
      <c r="H337" s="279"/>
      <c r="J337" s="279"/>
      <c r="K337" s="279"/>
      <c r="M337" s="279"/>
    </row>
    <row r="338" spans="8:13" ht="15.75" customHeight="1" x14ac:dyDescent="0.2">
      <c r="H338" s="279"/>
      <c r="J338" s="279"/>
      <c r="K338" s="279"/>
      <c r="M338" s="279"/>
    </row>
    <row r="339" spans="8:13" ht="15.75" customHeight="1" x14ac:dyDescent="0.2">
      <c r="H339" s="279"/>
      <c r="J339" s="279"/>
      <c r="K339" s="279"/>
      <c r="M339" s="279"/>
    </row>
    <row r="340" spans="8:13" ht="15.75" customHeight="1" x14ac:dyDescent="0.2">
      <c r="H340" s="279"/>
      <c r="J340" s="279"/>
      <c r="K340" s="279"/>
      <c r="M340" s="279"/>
    </row>
    <row r="341" spans="8:13" ht="15.75" customHeight="1" x14ac:dyDescent="0.2">
      <c r="H341" s="279"/>
      <c r="J341" s="279"/>
      <c r="K341" s="279"/>
      <c r="M341" s="279"/>
    </row>
    <row r="342" spans="8:13" ht="15.75" customHeight="1" x14ac:dyDescent="0.2">
      <c r="H342" s="279"/>
      <c r="J342" s="279"/>
      <c r="K342" s="279"/>
      <c r="M342" s="279"/>
    </row>
    <row r="343" spans="8:13" ht="15.75" customHeight="1" x14ac:dyDescent="0.2">
      <c r="H343" s="279"/>
      <c r="J343" s="279"/>
      <c r="K343" s="279"/>
      <c r="M343" s="279"/>
    </row>
    <row r="344" spans="8:13" ht="15.75" customHeight="1" x14ac:dyDescent="0.2">
      <c r="H344" s="279"/>
      <c r="J344" s="279"/>
      <c r="K344" s="279"/>
      <c r="M344" s="279"/>
    </row>
    <row r="345" spans="8:13" ht="15.75" customHeight="1" x14ac:dyDescent="0.2">
      <c r="H345" s="279"/>
      <c r="J345" s="279"/>
      <c r="K345" s="279"/>
      <c r="M345" s="279"/>
    </row>
    <row r="346" spans="8:13" ht="15.75" customHeight="1" x14ac:dyDescent="0.2">
      <c r="H346" s="279"/>
      <c r="J346" s="279"/>
      <c r="K346" s="279"/>
      <c r="M346" s="279"/>
    </row>
    <row r="347" spans="8:13" ht="15.75" customHeight="1" x14ac:dyDescent="0.2">
      <c r="H347" s="279"/>
      <c r="J347" s="279"/>
      <c r="K347" s="279"/>
      <c r="M347" s="279"/>
    </row>
    <row r="348" spans="8:13" ht="15.75" customHeight="1" x14ac:dyDescent="0.2">
      <c r="H348" s="279"/>
      <c r="J348" s="279"/>
      <c r="K348" s="279"/>
      <c r="M348" s="279"/>
    </row>
    <row r="349" spans="8:13" ht="15.75" customHeight="1" x14ac:dyDescent="0.2">
      <c r="H349" s="279"/>
      <c r="J349" s="279"/>
      <c r="K349" s="279"/>
      <c r="M349" s="279"/>
    </row>
    <row r="350" spans="8:13" ht="15.75" customHeight="1" x14ac:dyDescent="0.2">
      <c r="H350" s="279"/>
      <c r="J350" s="279"/>
      <c r="K350" s="279"/>
      <c r="M350" s="279"/>
    </row>
    <row r="351" spans="8:13" ht="15.75" customHeight="1" x14ac:dyDescent="0.2">
      <c r="H351" s="279"/>
      <c r="J351" s="279"/>
      <c r="K351" s="279"/>
      <c r="M351" s="279"/>
    </row>
    <row r="352" spans="8:13" ht="15.75" customHeight="1" x14ac:dyDescent="0.2">
      <c r="H352" s="279"/>
      <c r="J352" s="279"/>
      <c r="K352" s="279"/>
      <c r="M352" s="279"/>
    </row>
    <row r="353" spans="8:13" ht="15.75" customHeight="1" x14ac:dyDescent="0.2">
      <c r="H353" s="279"/>
      <c r="J353" s="279"/>
      <c r="K353" s="279"/>
      <c r="M353" s="279"/>
    </row>
    <row r="354" spans="8:13" ht="15.75" customHeight="1" x14ac:dyDescent="0.2">
      <c r="H354" s="279"/>
      <c r="J354" s="279"/>
      <c r="K354" s="279"/>
      <c r="M354" s="279"/>
    </row>
    <row r="355" spans="8:13" ht="15.75" customHeight="1" x14ac:dyDescent="0.2">
      <c r="H355" s="279"/>
      <c r="J355" s="279"/>
      <c r="K355" s="279"/>
      <c r="M355" s="279"/>
    </row>
    <row r="356" spans="8:13" ht="15.75" customHeight="1" x14ac:dyDescent="0.2">
      <c r="H356" s="279"/>
      <c r="J356" s="279"/>
      <c r="K356" s="279"/>
      <c r="M356" s="279"/>
    </row>
    <row r="357" spans="8:13" ht="15.75" customHeight="1" x14ac:dyDescent="0.2">
      <c r="H357" s="279"/>
      <c r="J357" s="279"/>
      <c r="K357" s="279"/>
      <c r="M357" s="279"/>
    </row>
    <row r="358" spans="8:13" ht="15.75" customHeight="1" x14ac:dyDescent="0.2">
      <c r="H358" s="279"/>
      <c r="J358" s="279"/>
      <c r="K358" s="279"/>
      <c r="M358" s="279"/>
    </row>
    <row r="359" spans="8:13" ht="15.75" customHeight="1" x14ac:dyDescent="0.2">
      <c r="H359" s="279"/>
      <c r="J359" s="279"/>
      <c r="K359" s="279"/>
      <c r="M359" s="279"/>
    </row>
    <row r="360" spans="8:13" ht="15.75" customHeight="1" x14ac:dyDescent="0.2">
      <c r="H360" s="279"/>
      <c r="J360" s="279"/>
      <c r="K360" s="279"/>
      <c r="M360" s="279"/>
    </row>
    <row r="361" spans="8:13" ht="15.75" customHeight="1" x14ac:dyDescent="0.2">
      <c r="H361" s="279"/>
      <c r="J361" s="279"/>
      <c r="K361" s="279"/>
      <c r="M361" s="279"/>
    </row>
    <row r="362" spans="8:13" ht="15.75" customHeight="1" x14ac:dyDescent="0.2">
      <c r="H362" s="279"/>
      <c r="J362" s="279"/>
      <c r="K362" s="279"/>
      <c r="M362" s="279"/>
    </row>
    <row r="363" spans="8:13" ht="15.75" customHeight="1" x14ac:dyDescent="0.2">
      <c r="H363" s="279"/>
      <c r="J363" s="279"/>
      <c r="K363" s="279"/>
      <c r="M363" s="279"/>
    </row>
    <row r="364" spans="8:13" ht="15.75" customHeight="1" x14ac:dyDescent="0.2">
      <c r="H364" s="279"/>
      <c r="J364" s="279"/>
      <c r="K364" s="279"/>
      <c r="M364" s="279"/>
    </row>
    <row r="365" spans="8:13" ht="15.75" customHeight="1" x14ac:dyDescent="0.2">
      <c r="H365" s="279"/>
      <c r="J365" s="279"/>
      <c r="K365" s="279"/>
      <c r="M365" s="279"/>
    </row>
    <row r="366" spans="8:13" ht="15.75" customHeight="1" x14ac:dyDescent="0.2">
      <c r="H366" s="279"/>
      <c r="J366" s="279"/>
      <c r="K366" s="279"/>
      <c r="M366" s="279"/>
    </row>
    <row r="367" spans="8:13" ht="15.75" customHeight="1" x14ac:dyDescent="0.2">
      <c r="H367" s="279"/>
      <c r="J367" s="279"/>
      <c r="K367" s="279"/>
      <c r="M367" s="279"/>
    </row>
    <row r="368" spans="8:13" ht="15.75" customHeight="1" x14ac:dyDescent="0.2">
      <c r="H368" s="279"/>
      <c r="J368" s="279"/>
      <c r="K368" s="279"/>
      <c r="M368" s="279"/>
    </row>
    <row r="369" spans="8:13" ht="15.75" customHeight="1" x14ac:dyDescent="0.2">
      <c r="H369" s="279"/>
      <c r="J369" s="279"/>
      <c r="K369" s="279"/>
      <c r="M369" s="279"/>
    </row>
    <row r="370" spans="8:13" ht="15.75" customHeight="1" x14ac:dyDescent="0.2">
      <c r="H370" s="279"/>
      <c r="J370" s="279"/>
      <c r="K370" s="279"/>
      <c r="M370" s="279"/>
    </row>
    <row r="371" spans="8:13" ht="15.75" customHeight="1" x14ac:dyDescent="0.2">
      <c r="H371" s="279"/>
      <c r="J371" s="279"/>
      <c r="K371" s="279"/>
      <c r="M371" s="279"/>
    </row>
    <row r="372" spans="8:13" ht="15.75" customHeight="1" x14ac:dyDescent="0.2">
      <c r="H372" s="279"/>
      <c r="J372" s="279"/>
      <c r="K372" s="279"/>
      <c r="M372" s="279"/>
    </row>
    <row r="373" spans="8:13" ht="15.75" customHeight="1" x14ac:dyDescent="0.2">
      <c r="H373" s="279"/>
      <c r="J373" s="279"/>
      <c r="K373" s="279"/>
      <c r="M373" s="279"/>
    </row>
    <row r="374" spans="8:13" ht="15.75" customHeight="1" x14ac:dyDescent="0.2">
      <c r="H374" s="279"/>
      <c r="J374" s="279"/>
      <c r="K374" s="279"/>
      <c r="M374" s="279"/>
    </row>
    <row r="375" spans="8:13" ht="15.75" customHeight="1" x14ac:dyDescent="0.2">
      <c r="H375" s="279"/>
      <c r="J375" s="279"/>
      <c r="K375" s="279"/>
      <c r="M375" s="279"/>
    </row>
    <row r="376" spans="8:13" ht="15.75" customHeight="1" x14ac:dyDescent="0.2">
      <c r="H376" s="279"/>
      <c r="J376" s="279"/>
      <c r="K376" s="279"/>
      <c r="M376" s="279"/>
    </row>
    <row r="377" spans="8:13" ht="15.75" customHeight="1" x14ac:dyDescent="0.2">
      <c r="H377" s="279"/>
      <c r="J377" s="279"/>
      <c r="K377" s="279"/>
      <c r="M377" s="279"/>
    </row>
    <row r="378" spans="8:13" ht="15.75" customHeight="1" x14ac:dyDescent="0.2">
      <c r="H378" s="279"/>
      <c r="J378" s="279"/>
      <c r="K378" s="279"/>
      <c r="M378" s="279"/>
    </row>
    <row r="379" spans="8:13" ht="15.75" customHeight="1" x14ac:dyDescent="0.2">
      <c r="H379" s="279"/>
      <c r="J379" s="279"/>
      <c r="K379" s="279"/>
      <c r="M379" s="279"/>
    </row>
    <row r="380" spans="8:13" ht="15.75" customHeight="1" x14ac:dyDescent="0.2">
      <c r="H380" s="279"/>
      <c r="J380" s="279"/>
      <c r="K380" s="279"/>
      <c r="M380" s="279"/>
    </row>
    <row r="381" spans="8:13" ht="15.75" customHeight="1" x14ac:dyDescent="0.2">
      <c r="H381" s="279"/>
      <c r="J381" s="279"/>
      <c r="K381" s="279"/>
      <c r="M381" s="279"/>
    </row>
    <row r="382" spans="8:13" ht="15.75" customHeight="1" x14ac:dyDescent="0.2">
      <c r="H382" s="279"/>
      <c r="J382" s="279"/>
      <c r="K382" s="279"/>
      <c r="M382" s="279"/>
    </row>
    <row r="383" spans="8:13" ht="15.75" customHeight="1" x14ac:dyDescent="0.2">
      <c r="H383" s="279"/>
      <c r="J383" s="279"/>
      <c r="K383" s="279"/>
      <c r="M383" s="279"/>
    </row>
    <row r="384" spans="8:13" ht="15.75" customHeight="1" x14ac:dyDescent="0.2">
      <c r="H384" s="279"/>
      <c r="J384" s="279"/>
      <c r="K384" s="279"/>
      <c r="M384" s="279"/>
    </row>
    <row r="385" spans="8:13" ht="15.75" customHeight="1" x14ac:dyDescent="0.2">
      <c r="H385" s="279"/>
      <c r="J385" s="279"/>
      <c r="K385" s="279"/>
      <c r="M385" s="279"/>
    </row>
    <row r="386" spans="8:13" ht="15.75" customHeight="1" x14ac:dyDescent="0.2">
      <c r="H386" s="279"/>
      <c r="J386" s="279"/>
      <c r="K386" s="279"/>
      <c r="M386" s="279"/>
    </row>
    <row r="387" spans="8:13" ht="15.75" customHeight="1" x14ac:dyDescent="0.2">
      <c r="H387" s="279"/>
      <c r="J387" s="279"/>
      <c r="K387" s="279"/>
      <c r="M387" s="279"/>
    </row>
    <row r="388" spans="8:13" ht="15.75" customHeight="1" x14ac:dyDescent="0.2">
      <c r="H388" s="279"/>
      <c r="J388" s="279"/>
      <c r="K388" s="279"/>
      <c r="M388" s="279"/>
    </row>
    <row r="389" spans="8:13" ht="15.75" customHeight="1" x14ac:dyDescent="0.2">
      <c r="H389" s="279"/>
      <c r="J389" s="279"/>
      <c r="K389" s="279"/>
      <c r="M389" s="279"/>
    </row>
    <row r="390" spans="8:13" ht="15.75" customHeight="1" x14ac:dyDescent="0.2">
      <c r="H390" s="279"/>
      <c r="J390" s="279"/>
      <c r="K390" s="279"/>
      <c r="M390" s="279"/>
    </row>
    <row r="391" spans="8:13" ht="15.75" customHeight="1" x14ac:dyDescent="0.2">
      <c r="H391" s="279"/>
      <c r="J391" s="279"/>
      <c r="K391" s="279"/>
      <c r="M391" s="279"/>
    </row>
    <row r="392" spans="8:13" ht="15.75" customHeight="1" x14ac:dyDescent="0.2">
      <c r="H392" s="279"/>
      <c r="J392" s="279"/>
      <c r="K392" s="279"/>
      <c r="M392" s="279"/>
    </row>
    <row r="393" spans="8:13" ht="15.75" customHeight="1" x14ac:dyDescent="0.2">
      <c r="H393" s="279"/>
      <c r="J393" s="279"/>
      <c r="K393" s="279"/>
      <c r="M393" s="279"/>
    </row>
    <row r="394" spans="8:13" ht="15.75" customHeight="1" x14ac:dyDescent="0.2">
      <c r="H394" s="279"/>
      <c r="J394" s="279"/>
      <c r="K394" s="279"/>
      <c r="M394" s="279"/>
    </row>
    <row r="395" spans="8:13" ht="15.75" customHeight="1" x14ac:dyDescent="0.2">
      <c r="H395" s="279"/>
      <c r="J395" s="279"/>
      <c r="K395" s="279"/>
      <c r="M395" s="279"/>
    </row>
    <row r="396" spans="8:13" ht="15.75" customHeight="1" x14ac:dyDescent="0.2">
      <c r="H396" s="279"/>
      <c r="J396" s="279"/>
      <c r="K396" s="279"/>
      <c r="M396" s="279"/>
    </row>
    <row r="397" spans="8:13" ht="15.75" customHeight="1" x14ac:dyDescent="0.2">
      <c r="H397" s="279"/>
      <c r="J397" s="279"/>
      <c r="K397" s="279"/>
      <c r="M397" s="279"/>
    </row>
    <row r="398" spans="8:13" ht="15.75" customHeight="1" x14ac:dyDescent="0.2">
      <c r="H398" s="279"/>
      <c r="J398" s="279"/>
      <c r="K398" s="279"/>
      <c r="M398" s="279"/>
    </row>
    <row r="399" spans="8:13" ht="15.75" customHeight="1" x14ac:dyDescent="0.2">
      <c r="H399" s="279"/>
      <c r="J399" s="279"/>
      <c r="K399" s="279"/>
      <c r="M399" s="279"/>
    </row>
    <row r="400" spans="8:13" ht="15.75" customHeight="1" x14ac:dyDescent="0.2">
      <c r="H400" s="279"/>
      <c r="J400" s="279"/>
      <c r="K400" s="279"/>
      <c r="M400" s="279"/>
    </row>
    <row r="401" spans="8:13" ht="15.75" customHeight="1" x14ac:dyDescent="0.2">
      <c r="H401" s="279"/>
      <c r="J401" s="279"/>
      <c r="K401" s="279"/>
      <c r="M401" s="279"/>
    </row>
    <row r="402" spans="8:13" ht="15.75" customHeight="1" x14ac:dyDescent="0.2">
      <c r="H402" s="279"/>
      <c r="J402" s="279"/>
      <c r="K402" s="279"/>
      <c r="M402" s="279"/>
    </row>
    <row r="403" spans="8:13" ht="15.75" customHeight="1" x14ac:dyDescent="0.2">
      <c r="H403" s="279"/>
      <c r="J403" s="279"/>
      <c r="K403" s="279"/>
      <c r="M403" s="279"/>
    </row>
    <row r="404" spans="8:13" ht="15.75" customHeight="1" x14ac:dyDescent="0.2">
      <c r="H404" s="279"/>
      <c r="J404" s="279"/>
      <c r="K404" s="279"/>
      <c r="M404" s="279"/>
    </row>
    <row r="405" spans="8:13" ht="15.75" customHeight="1" x14ac:dyDescent="0.2">
      <c r="H405" s="279"/>
      <c r="J405" s="279"/>
      <c r="K405" s="279"/>
      <c r="M405" s="279"/>
    </row>
    <row r="406" spans="8:13" ht="15.75" customHeight="1" x14ac:dyDescent="0.2">
      <c r="H406" s="279"/>
      <c r="J406" s="279"/>
      <c r="K406" s="279"/>
      <c r="M406" s="279"/>
    </row>
    <row r="407" spans="8:13" ht="15.75" customHeight="1" x14ac:dyDescent="0.2">
      <c r="H407" s="279"/>
      <c r="J407" s="279"/>
      <c r="K407" s="279"/>
      <c r="M407" s="279"/>
    </row>
    <row r="408" spans="8:13" ht="15.75" customHeight="1" x14ac:dyDescent="0.2">
      <c r="H408" s="279"/>
      <c r="J408" s="279"/>
      <c r="K408" s="279"/>
      <c r="M408" s="279"/>
    </row>
    <row r="409" spans="8:13" ht="15.75" customHeight="1" x14ac:dyDescent="0.2">
      <c r="H409" s="279"/>
      <c r="J409" s="279"/>
      <c r="K409" s="279"/>
      <c r="M409" s="279"/>
    </row>
    <row r="410" spans="8:13" ht="15.75" customHeight="1" x14ac:dyDescent="0.2">
      <c r="H410" s="279"/>
      <c r="J410" s="279"/>
      <c r="K410" s="279"/>
      <c r="M410" s="279"/>
    </row>
    <row r="411" spans="8:13" ht="15.75" customHeight="1" x14ac:dyDescent="0.2">
      <c r="H411" s="279"/>
      <c r="J411" s="279"/>
      <c r="K411" s="279"/>
      <c r="M411" s="279"/>
    </row>
    <row r="412" spans="8:13" ht="15.75" customHeight="1" x14ac:dyDescent="0.2">
      <c r="H412" s="279"/>
      <c r="J412" s="279"/>
      <c r="K412" s="279"/>
      <c r="M412" s="279"/>
    </row>
    <row r="413" spans="8:13" ht="15.75" customHeight="1" x14ac:dyDescent="0.2">
      <c r="H413" s="279"/>
      <c r="J413" s="279"/>
      <c r="K413" s="279"/>
      <c r="M413" s="279"/>
    </row>
    <row r="414" spans="8:13" ht="15.75" customHeight="1" x14ac:dyDescent="0.2">
      <c r="H414" s="279"/>
      <c r="J414" s="279"/>
      <c r="K414" s="279"/>
      <c r="M414" s="279"/>
    </row>
    <row r="415" spans="8:13" ht="15.75" customHeight="1" x14ac:dyDescent="0.2">
      <c r="H415" s="279"/>
      <c r="J415" s="279"/>
      <c r="K415" s="279"/>
      <c r="M415" s="279"/>
    </row>
    <row r="416" spans="8:13" ht="15.75" customHeight="1" x14ac:dyDescent="0.2">
      <c r="H416" s="279"/>
      <c r="J416" s="279"/>
      <c r="K416" s="279"/>
      <c r="M416" s="279"/>
    </row>
    <row r="417" spans="8:13" ht="15.75" customHeight="1" x14ac:dyDescent="0.2">
      <c r="H417" s="279"/>
      <c r="J417" s="279"/>
      <c r="K417" s="279"/>
      <c r="M417" s="279"/>
    </row>
    <row r="418" spans="8:13" ht="15.75" customHeight="1" x14ac:dyDescent="0.2">
      <c r="H418" s="279"/>
      <c r="J418" s="279"/>
      <c r="K418" s="279"/>
      <c r="M418" s="279"/>
    </row>
    <row r="419" spans="8:13" ht="15.75" customHeight="1" x14ac:dyDescent="0.2">
      <c r="H419" s="279"/>
      <c r="J419" s="279"/>
      <c r="K419" s="279"/>
      <c r="M419" s="279"/>
    </row>
    <row r="420" spans="8:13" ht="15.75" customHeight="1" x14ac:dyDescent="0.2">
      <c r="H420" s="279"/>
      <c r="J420" s="279"/>
      <c r="K420" s="279"/>
      <c r="M420" s="279"/>
    </row>
    <row r="421" spans="8:13" ht="15.75" customHeight="1" x14ac:dyDescent="0.2">
      <c r="H421" s="279"/>
      <c r="J421" s="279"/>
      <c r="K421" s="279"/>
      <c r="M421" s="279"/>
    </row>
    <row r="422" spans="8:13" ht="15.75" customHeight="1" x14ac:dyDescent="0.2">
      <c r="H422" s="279"/>
      <c r="J422" s="279"/>
      <c r="K422" s="279"/>
      <c r="M422" s="279"/>
    </row>
    <row r="423" spans="8:13" ht="15.75" customHeight="1" x14ac:dyDescent="0.2">
      <c r="H423" s="279"/>
      <c r="J423" s="279"/>
      <c r="K423" s="279"/>
      <c r="M423" s="279"/>
    </row>
    <row r="424" spans="8:13" ht="15.75" customHeight="1" x14ac:dyDescent="0.2">
      <c r="H424" s="279"/>
      <c r="J424" s="279"/>
      <c r="K424" s="279"/>
      <c r="M424" s="279"/>
    </row>
    <row r="425" spans="8:13" ht="15.75" customHeight="1" x14ac:dyDescent="0.2">
      <c r="H425" s="279"/>
      <c r="J425" s="279"/>
      <c r="K425" s="279"/>
      <c r="M425" s="279"/>
    </row>
    <row r="426" spans="8:13" ht="15.75" customHeight="1" x14ac:dyDescent="0.2">
      <c r="H426" s="279"/>
      <c r="J426" s="279"/>
      <c r="K426" s="279"/>
      <c r="M426" s="279"/>
    </row>
    <row r="427" spans="8:13" ht="15.75" customHeight="1" x14ac:dyDescent="0.2">
      <c r="H427" s="279"/>
      <c r="J427" s="279"/>
      <c r="K427" s="279"/>
      <c r="M427" s="279"/>
    </row>
    <row r="428" spans="8:13" ht="15.75" customHeight="1" x14ac:dyDescent="0.2">
      <c r="H428" s="279"/>
      <c r="J428" s="279"/>
      <c r="K428" s="279"/>
      <c r="M428" s="279"/>
    </row>
    <row r="429" spans="8:13" ht="15.75" customHeight="1" x14ac:dyDescent="0.2">
      <c r="H429" s="279"/>
      <c r="J429" s="279"/>
      <c r="K429" s="279"/>
      <c r="M429" s="279"/>
    </row>
    <row r="430" spans="8:13" ht="15.75" customHeight="1" x14ac:dyDescent="0.2">
      <c r="H430" s="279"/>
      <c r="J430" s="279"/>
      <c r="K430" s="279"/>
      <c r="M430" s="279"/>
    </row>
    <row r="431" spans="8:13" ht="15.75" customHeight="1" x14ac:dyDescent="0.2">
      <c r="H431" s="279"/>
      <c r="J431" s="279"/>
      <c r="K431" s="279"/>
      <c r="M431" s="279"/>
    </row>
    <row r="432" spans="8:13" ht="15.75" customHeight="1" x14ac:dyDescent="0.2">
      <c r="H432" s="279"/>
      <c r="J432" s="279"/>
      <c r="K432" s="279"/>
      <c r="M432" s="279"/>
    </row>
    <row r="433" spans="8:13" ht="15.75" customHeight="1" x14ac:dyDescent="0.2">
      <c r="H433" s="279"/>
      <c r="J433" s="279"/>
      <c r="K433" s="279"/>
      <c r="M433" s="279"/>
    </row>
    <row r="434" spans="8:13" ht="15.75" customHeight="1" x14ac:dyDescent="0.2">
      <c r="H434" s="279"/>
      <c r="J434" s="279"/>
      <c r="K434" s="279"/>
      <c r="M434" s="279"/>
    </row>
    <row r="435" spans="8:13" ht="15.75" customHeight="1" x14ac:dyDescent="0.2">
      <c r="H435" s="279"/>
      <c r="J435" s="279"/>
      <c r="K435" s="279"/>
      <c r="M435" s="279"/>
    </row>
    <row r="436" spans="8:13" ht="15.75" customHeight="1" x14ac:dyDescent="0.2">
      <c r="H436" s="279"/>
      <c r="J436" s="279"/>
      <c r="K436" s="279"/>
      <c r="M436" s="279"/>
    </row>
    <row r="437" spans="8:13" ht="15.75" customHeight="1" x14ac:dyDescent="0.2">
      <c r="H437" s="279"/>
      <c r="J437" s="279"/>
      <c r="K437" s="279"/>
      <c r="M437" s="279"/>
    </row>
    <row r="438" spans="8:13" ht="15.75" customHeight="1" x14ac:dyDescent="0.2">
      <c r="H438" s="279"/>
      <c r="J438" s="279"/>
      <c r="K438" s="279"/>
      <c r="M438" s="279"/>
    </row>
    <row r="439" spans="8:13" ht="15.75" customHeight="1" x14ac:dyDescent="0.2">
      <c r="H439" s="279"/>
      <c r="J439" s="279"/>
      <c r="K439" s="279"/>
      <c r="M439" s="279"/>
    </row>
    <row r="440" spans="8:13" ht="15.75" customHeight="1" x14ac:dyDescent="0.2">
      <c r="H440" s="279"/>
      <c r="J440" s="279"/>
      <c r="K440" s="279"/>
      <c r="M440" s="279"/>
    </row>
    <row r="441" spans="8:13" ht="15.75" customHeight="1" x14ac:dyDescent="0.2">
      <c r="H441" s="279"/>
      <c r="J441" s="279"/>
      <c r="K441" s="279"/>
      <c r="M441" s="279"/>
    </row>
    <row r="442" spans="8:13" ht="15.75" customHeight="1" x14ac:dyDescent="0.2">
      <c r="H442" s="279"/>
      <c r="J442" s="279"/>
      <c r="K442" s="279"/>
      <c r="M442" s="279"/>
    </row>
    <row r="443" spans="8:13" ht="15.75" customHeight="1" x14ac:dyDescent="0.2">
      <c r="H443" s="279"/>
      <c r="J443" s="279"/>
      <c r="K443" s="279"/>
      <c r="M443" s="279"/>
    </row>
    <row r="444" spans="8:13" ht="15.75" customHeight="1" x14ac:dyDescent="0.2">
      <c r="H444" s="279"/>
      <c r="J444" s="279"/>
      <c r="K444" s="279"/>
      <c r="M444" s="279"/>
    </row>
    <row r="445" spans="8:13" ht="15.75" customHeight="1" x14ac:dyDescent="0.2">
      <c r="H445" s="279"/>
      <c r="J445" s="279"/>
      <c r="K445" s="279"/>
      <c r="M445" s="279"/>
    </row>
    <row r="446" spans="8:13" ht="15.75" customHeight="1" x14ac:dyDescent="0.2">
      <c r="H446" s="279"/>
      <c r="J446" s="279"/>
      <c r="K446" s="279"/>
      <c r="M446" s="279"/>
    </row>
    <row r="447" spans="8:13" ht="15.75" customHeight="1" x14ac:dyDescent="0.2">
      <c r="H447" s="279"/>
      <c r="J447" s="279"/>
      <c r="K447" s="279"/>
      <c r="M447" s="279"/>
    </row>
    <row r="448" spans="8:13" ht="15.75" customHeight="1" x14ac:dyDescent="0.2">
      <c r="H448" s="279"/>
      <c r="J448" s="279"/>
      <c r="K448" s="279"/>
      <c r="M448" s="279"/>
    </row>
    <row r="449" spans="8:13" ht="15.75" customHeight="1" x14ac:dyDescent="0.2">
      <c r="H449" s="279"/>
      <c r="J449" s="279"/>
      <c r="K449" s="279"/>
      <c r="M449" s="279"/>
    </row>
    <row r="450" spans="8:13" ht="15.75" customHeight="1" x14ac:dyDescent="0.2">
      <c r="H450" s="279"/>
      <c r="J450" s="279"/>
      <c r="K450" s="279"/>
      <c r="M450" s="279"/>
    </row>
    <row r="451" spans="8:13" ht="15.75" customHeight="1" x14ac:dyDescent="0.2">
      <c r="H451" s="279"/>
      <c r="J451" s="279"/>
      <c r="K451" s="279"/>
      <c r="M451" s="279"/>
    </row>
    <row r="452" spans="8:13" ht="15.75" customHeight="1" x14ac:dyDescent="0.2">
      <c r="H452" s="279"/>
      <c r="J452" s="279"/>
      <c r="K452" s="279"/>
      <c r="M452" s="279"/>
    </row>
    <row r="453" spans="8:13" ht="15.75" customHeight="1" x14ac:dyDescent="0.2">
      <c r="H453" s="279"/>
      <c r="J453" s="279"/>
      <c r="K453" s="279"/>
      <c r="M453" s="279"/>
    </row>
    <row r="454" spans="8:13" ht="15.75" customHeight="1" x14ac:dyDescent="0.2">
      <c r="H454" s="279"/>
      <c r="J454" s="279"/>
      <c r="K454" s="279"/>
      <c r="M454" s="279"/>
    </row>
    <row r="455" spans="8:13" ht="15.75" customHeight="1" x14ac:dyDescent="0.2">
      <c r="H455" s="279"/>
      <c r="J455" s="279"/>
      <c r="K455" s="279"/>
      <c r="M455" s="279"/>
    </row>
    <row r="456" spans="8:13" ht="15.75" customHeight="1" x14ac:dyDescent="0.2">
      <c r="H456" s="279"/>
      <c r="J456" s="279"/>
      <c r="K456" s="279"/>
      <c r="M456" s="279"/>
    </row>
    <row r="457" spans="8:13" ht="15.75" customHeight="1" x14ac:dyDescent="0.2">
      <c r="H457" s="279"/>
      <c r="J457" s="279"/>
      <c r="K457" s="279"/>
      <c r="M457" s="279"/>
    </row>
    <row r="458" spans="8:13" ht="15.75" customHeight="1" x14ac:dyDescent="0.2">
      <c r="H458" s="279"/>
      <c r="J458" s="279"/>
      <c r="K458" s="279"/>
      <c r="M458" s="279"/>
    </row>
    <row r="459" spans="8:13" ht="15.75" customHeight="1" x14ac:dyDescent="0.2">
      <c r="H459" s="279"/>
      <c r="J459" s="279"/>
      <c r="K459" s="279"/>
      <c r="M459" s="279"/>
    </row>
    <row r="460" spans="8:13" ht="15.75" customHeight="1" x14ac:dyDescent="0.2">
      <c r="H460" s="279"/>
      <c r="J460" s="279"/>
      <c r="K460" s="279"/>
      <c r="M460" s="279"/>
    </row>
    <row r="461" spans="8:13" ht="15.75" customHeight="1" x14ac:dyDescent="0.2">
      <c r="H461" s="279"/>
      <c r="J461" s="279"/>
      <c r="K461" s="279"/>
      <c r="M461" s="279"/>
    </row>
    <row r="462" spans="8:13" ht="15.75" customHeight="1" x14ac:dyDescent="0.2">
      <c r="H462" s="279"/>
      <c r="J462" s="279"/>
      <c r="K462" s="279"/>
      <c r="M462" s="279"/>
    </row>
    <row r="463" spans="8:13" ht="15.75" customHeight="1" x14ac:dyDescent="0.2">
      <c r="H463" s="279"/>
      <c r="J463" s="279"/>
      <c r="K463" s="279"/>
      <c r="M463" s="279"/>
    </row>
    <row r="464" spans="8:13" ht="15.75" customHeight="1" x14ac:dyDescent="0.2">
      <c r="H464" s="279"/>
      <c r="J464" s="279"/>
      <c r="K464" s="279"/>
      <c r="M464" s="279"/>
    </row>
    <row r="465" spans="8:13" ht="15.75" customHeight="1" x14ac:dyDescent="0.2">
      <c r="H465" s="279"/>
      <c r="J465" s="279"/>
      <c r="K465" s="279"/>
      <c r="M465" s="279"/>
    </row>
    <row r="466" spans="8:13" ht="15.75" customHeight="1" x14ac:dyDescent="0.2">
      <c r="H466" s="279"/>
      <c r="J466" s="279"/>
      <c r="K466" s="279"/>
      <c r="M466" s="279"/>
    </row>
    <row r="467" spans="8:13" ht="15.75" customHeight="1" x14ac:dyDescent="0.2">
      <c r="H467" s="279"/>
      <c r="J467" s="279"/>
      <c r="K467" s="279"/>
      <c r="M467" s="279"/>
    </row>
    <row r="468" spans="8:13" ht="15.75" customHeight="1" x14ac:dyDescent="0.2">
      <c r="H468" s="279"/>
      <c r="J468" s="279"/>
      <c r="K468" s="279"/>
      <c r="M468" s="279"/>
    </row>
    <row r="469" spans="8:13" ht="15.75" customHeight="1" x14ac:dyDescent="0.2">
      <c r="H469" s="279"/>
      <c r="J469" s="279"/>
      <c r="K469" s="279"/>
      <c r="M469" s="279"/>
    </row>
    <row r="470" spans="8:13" ht="15.75" customHeight="1" x14ac:dyDescent="0.2">
      <c r="H470" s="279"/>
      <c r="J470" s="279"/>
      <c r="K470" s="279"/>
      <c r="M470" s="279"/>
    </row>
    <row r="471" spans="8:13" ht="15.75" customHeight="1" x14ac:dyDescent="0.2">
      <c r="H471" s="279"/>
      <c r="J471" s="279"/>
      <c r="K471" s="279"/>
      <c r="M471" s="279"/>
    </row>
    <row r="472" spans="8:13" ht="15.75" customHeight="1" x14ac:dyDescent="0.2">
      <c r="H472" s="279"/>
      <c r="J472" s="279"/>
      <c r="K472" s="279"/>
      <c r="M472" s="279"/>
    </row>
    <row r="473" spans="8:13" ht="15.75" customHeight="1" x14ac:dyDescent="0.2">
      <c r="H473" s="279"/>
      <c r="J473" s="279"/>
      <c r="K473" s="279"/>
      <c r="M473" s="279"/>
    </row>
    <row r="474" spans="8:13" ht="15.75" customHeight="1" x14ac:dyDescent="0.2">
      <c r="H474" s="279"/>
      <c r="J474" s="279"/>
      <c r="K474" s="279"/>
      <c r="M474" s="279"/>
    </row>
    <row r="475" spans="8:13" ht="15.75" customHeight="1" x14ac:dyDescent="0.2">
      <c r="H475" s="279"/>
      <c r="J475" s="279"/>
      <c r="K475" s="279"/>
      <c r="M475" s="279"/>
    </row>
    <row r="476" spans="8:13" ht="15.75" customHeight="1" x14ac:dyDescent="0.2">
      <c r="H476" s="279"/>
      <c r="J476" s="279"/>
      <c r="K476" s="279"/>
      <c r="M476" s="279"/>
    </row>
    <row r="477" spans="8:13" ht="15.75" customHeight="1" x14ac:dyDescent="0.2">
      <c r="H477" s="279"/>
      <c r="J477" s="279"/>
      <c r="K477" s="279"/>
      <c r="M477" s="279"/>
    </row>
    <row r="478" spans="8:13" ht="15.75" customHeight="1" x14ac:dyDescent="0.2">
      <c r="H478" s="279"/>
      <c r="J478" s="279"/>
      <c r="K478" s="279"/>
      <c r="M478" s="279"/>
    </row>
    <row r="479" spans="8:13" ht="15.75" customHeight="1" x14ac:dyDescent="0.2">
      <c r="H479" s="279"/>
      <c r="J479" s="279"/>
      <c r="K479" s="279"/>
      <c r="M479" s="279"/>
    </row>
    <row r="480" spans="8:13" ht="15.75" customHeight="1" x14ac:dyDescent="0.2">
      <c r="H480" s="279"/>
      <c r="J480" s="279"/>
      <c r="K480" s="279"/>
      <c r="M480" s="279"/>
    </row>
    <row r="481" spans="8:13" ht="15.75" customHeight="1" x14ac:dyDescent="0.2">
      <c r="H481" s="279"/>
      <c r="J481" s="279"/>
      <c r="K481" s="279"/>
      <c r="M481" s="279"/>
    </row>
    <row r="482" spans="8:13" ht="15.75" customHeight="1" x14ac:dyDescent="0.2">
      <c r="H482" s="279"/>
      <c r="J482" s="279"/>
      <c r="K482" s="279"/>
      <c r="M482" s="279"/>
    </row>
    <row r="483" spans="8:13" ht="15.75" customHeight="1" x14ac:dyDescent="0.2">
      <c r="H483" s="279"/>
      <c r="J483" s="279"/>
      <c r="K483" s="279"/>
      <c r="M483" s="279"/>
    </row>
    <row r="484" spans="8:13" ht="15.75" customHeight="1" x14ac:dyDescent="0.2">
      <c r="H484" s="279"/>
      <c r="J484" s="279"/>
      <c r="K484" s="279"/>
      <c r="M484" s="279"/>
    </row>
    <row r="485" spans="8:13" ht="15.75" customHeight="1" x14ac:dyDescent="0.2">
      <c r="H485" s="279"/>
      <c r="J485" s="279"/>
      <c r="K485" s="279"/>
      <c r="M485" s="279"/>
    </row>
    <row r="486" spans="8:13" ht="15.75" customHeight="1" x14ac:dyDescent="0.2">
      <c r="H486" s="279"/>
      <c r="J486" s="279"/>
      <c r="K486" s="279"/>
      <c r="M486" s="279"/>
    </row>
    <row r="487" spans="8:13" ht="15.75" customHeight="1" x14ac:dyDescent="0.2">
      <c r="H487" s="279"/>
      <c r="J487" s="279"/>
      <c r="K487" s="279"/>
      <c r="M487" s="279"/>
    </row>
    <row r="488" spans="8:13" ht="15.75" customHeight="1" x14ac:dyDescent="0.2">
      <c r="H488" s="279"/>
      <c r="J488" s="279"/>
      <c r="K488" s="279"/>
      <c r="M488" s="279"/>
    </row>
    <row r="489" spans="8:13" ht="15.75" customHeight="1" x14ac:dyDescent="0.2">
      <c r="H489" s="279"/>
      <c r="J489" s="279"/>
      <c r="K489" s="279"/>
      <c r="M489" s="279"/>
    </row>
    <row r="490" spans="8:13" ht="15.75" customHeight="1" x14ac:dyDescent="0.2">
      <c r="H490" s="279"/>
      <c r="J490" s="279"/>
      <c r="K490" s="279"/>
      <c r="M490" s="279"/>
    </row>
    <row r="491" spans="8:13" ht="15.75" customHeight="1" x14ac:dyDescent="0.2">
      <c r="H491" s="279"/>
      <c r="J491" s="279"/>
      <c r="K491" s="279"/>
      <c r="M491" s="279"/>
    </row>
    <row r="492" spans="8:13" ht="15.75" customHeight="1" x14ac:dyDescent="0.2">
      <c r="H492" s="279"/>
      <c r="J492" s="279"/>
      <c r="K492" s="279"/>
      <c r="M492" s="279"/>
    </row>
    <row r="493" spans="8:13" ht="15.75" customHeight="1" x14ac:dyDescent="0.2">
      <c r="H493" s="279"/>
      <c r="J493" s="279"/>
      <c r="K493" s="279"/>
      <c r="M493" s="279"/>
    </row>
    <row r="494" spans="8:13" ht="15.75" customHeight="1" x14ac:dyDescent="0.2">
      <c r="H494" s="279"/>
      <c r="J494" s="279"/>
      <c r="K494" s="279"/>
      <c r="M494" s="279"/>
    </row>
    <row r="495" spans="8:13" ht="15.75" customHeight="1" x14ac:dyDescent="0.2">
      <c r="H495" s="279"/>
      <c r="J495" s="279"/>
      <c r="K495" s="279"/>
      <c r="M495" s="279"/>
    </row>
    <row r="496" spans="8:13" ht="15.75" customHeight="1" x14ac:dyDescent="0.2">
      <c r="H496" s="279"/>
      <c r="J496" s="279"/>
      <c r="K496" s="279"/>
      <c r="M496" s="279"/>
    </row>
    <row r="497" spans="8:13" ht="15.75" customHeight="1" x14ac:dyDescent="0.2">
      <c r="H497" s="279"/>
      <c r="J497" s="279"/>
      <c r="K497" s="279"/>
      <c r="M497" s="279"/>
    </row>
    <row r="498" spans="8:13" ht="15.75" customHeight="1" x14ac:dyDescent="0.2">
      <c r="H498" s="279"/>
      <c r="J498" s="279"/>
      <c r="K498" s="279"/>
      <c r="M498" s="279"/>
    </row>
    <row r="499" spans="8:13" ht="15.75" customHeight="1" x14ac:dyDescent="0.2">
      <c r="H499" s="279"/>
      <c r="J499" s="279"/>
      <c r="K499" s="279"/>
      <c r="M499" s="279"/>
    </row>
    <row r="500" spans="8:13" ht="15.75" customHeight="1" x14ac:dyDescent="0.2">
      <c r="H500" s="279"/>
      <c r="J500" s="279"/>
      <c r="K500" s="279"/>
      <c r="M500" s="279"/>
    </row>
    <row r="501" spans="8:13" ht="15.75" customHeight="1" x14ac:dyDescent="0.2">
      <c r="H501" s="279"/>
      <c r="J501" s="279"/>
      <c r="K501" s="279"/>
      <c r="M501" s="279"/>
    </row>
    <row r="502" spans="8:13" ht="15.75" customHeight="1" x14ac:dyDescent="0.2">
      <c r="H502" s="279"/>
      <c r="J502" s="279"/>
      <c r="K502" s="279"/>
      <c r="M502" s="279"/>
    </row>
    <row r="503" spans="8:13" ht="15.75" customHeight="1" x14ac:dyDescent="0.2">
      <c r="H503" s="279"/>
      <c r="J503" s="279"/>
      <c r="K503" s="279"/>
      <c r="M503" s="279"/>
    </row>
    <row r="504" spans="8:13" ht="15.75" customHeight="1" x14ac:dyDescent="0.2">
      <c r="H504" s="279"/>
      <c r="J504" s="279"/>
      <c r="K504" s="279"/>
      <c r="M504" s="279"/>
    </row>
    <row r="505" spans="8:13" ht="15.75" customHeight="1" x14ac:dyDescent="0.2">
      <c r="H505" s="279"/>
      <c r="J505" s="279"/>
      <c r="K505" s="279"/>
      <c r="M505" s="279"/>
    </row>
    <row r="506" spans="8:13" ht="15.75" customHeight="1" x14ac:dyDescent="0.2">
      <c r="H506" s="279"/>
      <c r="J506" s="279"/>
      <c r="K506" s="279"/>
      <c r="M506" s="279"/>
    </row>
    <row r="507" spans="8:13" ht="15.75" customHeight="1" x14ac:dyDescent="0.2">
      <c r="H507" s="279"/>
      <c r="J507" s="279"/>
      <c r="K507" s="279"/>
      <c r="M507" s="279"/>
    </row>
    <row r="508" spans="8:13" ht="15.75" customHeight="1" x14ac:dyDescent="0.2">
      <c r="H508" s="279"/>
      <c r="J508" s="279"/>
      <c r="K508" s="279"/>
      <c r="M508" s="279"/>
    </row>
    <row r="509" spans="8:13" ht="15.75" customHeight="1" x14ac:dyDescent="0.2">
      <c r="H509" s="279"/>
      <c r="J509" s="279"/>
      <c r="K509" s="279"/>
      <c r="M509" s="279"/>
    </row>
    <row r="510" spans="8:13" ht="15.75" customHeight="1" x14ac:dyDescent="0.2">
      <c r="H510" s="279"/>
      <c r="J510" s="279"/>
      <c r="K510" s="279"/>
      <c r="M510" s="279"/>
    </row>
    <row r="511" spans="8:13" ht="15.75" customHeight="1" x14ac:dyDescent="0.2">
      <c r="H511" s="279"/>
      <c r="J511" s="279"/>
      <c r="K511" s="279"/>
      <c r="M511" s="279"/>
    </row>
    <row r="512" spans="8:13" ht="15.75" customHeight="1" x14ac:dyDescent="0.2">
      <c r="H512" s="279"/>
      <c r="J512" s="279"/>
      <c r="K512" s="279"/>
      <c r="M512" s="279"/>
    </row>
    <row r="513" spans="8:13" ht="15.75" customHeight="1" x14ac:dyDescent="0.2">
      <c r="H513" s="279"/>
      <c r="J513" s="279"/>
      <c r="K513" s="279"/>
      <c r="M513" s="279"/>
    </row>
    <row r="514" spans="8:13" ht="15.75" customHeight="1" x14ac:dyDescent="0.2">
      <c r="H514" s="279"/>
      <c r="J514" s="279"/>
      <c r="K514" s="279"/>
      <c r="M514" s="279"/>
    </row>
    <row r="515" spans="8:13" ht="15.75" customHeight="1" x14ac:dyDescent="0.2">
      <c r="H515" s="279"/>
      <c r="J515" s="279"/>
      <c r="K515" s="279"/>
      <c r="M515" s="279"/>
    </row>
    <row r="516" spans="8:13" ht="15.75" customHeight="1" x14ac:dyDescent="0.2">
      <c r="H516" s="279"/>
      <c r="J516" s="279"/>
      <c r="K516" s="279"/>
      <c r="M516" s="279"/>
    </row>
    <row r="517" spans="8:13" ht="15.75" customHeight="1" x14ac:dyDescent="0.2">
      <c r="H517" s="279"/>
      <c r="J517" s="279"/>
      <c r="K517" s="279"/>
      <c r="M517" s="279"/>
    </row>
    <row r="518" spans="8:13" ht="15.75" customHeight="1" x14ac:dyDescent="0.2">
      <c r="H518" s="279"/>
      <c r="J518" s="279"/>
      <c r="K518" s="279"/>
      <c r="M518" s="279"/>
    </row>
    <row r="519" spans="8:13" ht="15.75" customHeight="1" x14ac:dyDescent="0.2">
      <c r="H519" s="279"/>
      <c r="J519" s="279"/>
      <c r="K519" s="279"/>
      <c r="M519" s="279"/>
    </row>
    <row r="520" spans="8:13" ht="15.75" customHeight="1" x14ac:dyDescent="0.2">
      <c r="H520" s="279"/>
      <c r="J520" s="279"/>
      <c r="K520" s="279"/>
      <c r="M520" s="279"/>
    </row>
    <row r="521" spans="8:13" ht="15.75" customHeight="1" x14ac:dyDescent="0.2">
      <c r="H521" s="279"/>
      <c r="J521" s="279"/>
      <c r="K521" s="279"/>
      <c r="M521" s="279"/>
    </row>
    <row r="522" spans="8:13" ht="15.75" customHeight="1" x14ac:dyDescent="0.2">
      <c r="H522" s="279"/>
      <c r="J522" s="279"/>
      <c r="K522" s="279"/>
      <c r="M522" s="279"/>
    </row>
    <row r="523" spans="8:13" ht="15.75" customHeight="1" x14ac:dyDescent="0.2">
      <c r="H523" s="279"/>
      <c r="J523" s="279"/>
      <c r="K523" s="279"/>
      <c r="M523" s="279"/>
    </row>
    <row r="524" spans="8:13" ht="15.75" customHeight="1" x14ac:dyDescent="0.2">
      <c r="H524" s="279"/>
      <c r="J524" s="279"/>
      <c r="K524" s="279"/>
      <c r="M524" s="279"/>
    </row>
    <row r="525" spans="8:13" ht="15.75" customHeight="1" x14ac:dyDescent="0.2">
      <c r="H525" s="279"/>
      <c r="J525" s="279"/>
      <c r="K525" s="279"/>
      <c r="M525" s="279"/>
    </row>
    <row r="526" spans="8:13" ht="15.75" customHeight="1" x14ac:dyDescent="0.2">
      <c r="H526" s="279"/>
      <c r="J526" s="279"/>
      <c r="K526" s="279"/>
      <c r="M526" s="279"/>
    </row>
    <row r="527" spans="8:13" ht="15.75" customHeight="1" x14ac:dyDescent="0.2">
      <c r="H527" s="279"/>
      <c r="J527" s="279"/>
      <c r="K527" s="279"/>
      <c r="M527" s="279"/>
    </row>
    <row r="528" spans="8:13" ht="15.75" customHeight="1" x14ac:dyDescent="0.2">
      <c r="H528" s="279"/>
      <c r="J528" s="279"/>
      <c r="K528" s="279"/>
      <c r="M528" s="279"/>
    </row>
    <row r="529" spans="8:13" ht="15.75" customHeight="1" x14ac:dyDescent="0.2">
      <c r="H529" s="279"/>
      <c r="J529" s="279"/>
      <c r="K529" s="279"/>
      <c r="M529" s="279"/>
    </row>
    <row r="530" spans="8:13" ht="15.75" customHeight="1" x14ac:dyDescent="0.2">
      <c r="H530" s="279"/>
      <c r="J530" s="279"/>
      <c r="K530" s="279"/>
      <c r="M530" s="279"/>
    </row>
    <row r="531" spans="8:13" ht="15.75" customHeight="1" x14ac:dyDescent="0.2">
      <c r="H531" s="279"/>
      <c r="J531" s="279"/>
      <c r="K531" s="279"/>
      <c r="M531" s="279"/>
    </row>
    <row r="532" spans="8:13" ht="15.75" customHeight="1" x14ac:dyDescent="0.2">
      <c r="H532" s="279"/>
      <c r="J532" s="279"/>
      <c r="K532" s="279"/>
      <c r="M532" s="279"/>
    </row>
    <row r="533" spans="8:13" ht="15.75" customHeight="1" x14ac:dyDescent="0.2">
      <c r="H533" s="279"/>
      <c r="J533" s="279"/>
      <c r="K533" s="279"/>
      <c r="M533" s="279"/>
    </row>
    <row r="534" spans="8:13" ht="15.75" customHeight="1" x14ac:dyDescent="0.2">
      <c r="H534" s="279"/>
      <c r="J534" s="279"/>
      <c r="K534" s="279"/>
      <c r="M534" s="279"/>
    </row>
    <row r="535" spans="8:13" ht="15.75" customHeight="1" x14ac:dyDescent="0.2">
      <c r="H535" s="279"/>
      <c r="J535" s="279"/>
      <c r="K535" s="279"/>
      <c r="M535" s="279"/>
    </row>
    <row r="536" spans="8:13" ht="15.75" customHeight="1" x14ac:dyDescent="0.2">
      <c r="H536" s="279"/>
      <c r="J536" s="279"/>
      <c r="K536" s="279"/>
      <c r="M536" s="279"/>
    </row>
    <row r="537" spans="8:13" ht="15.75" customHeight="1" x14ac:dyDescent="0.2">
      <c r="H537" s="279"/>
      <c r="J537" s="279"/>
      <c r="K537" s="279"/>
      <c r="M537" s="279"/>
    </row>
    <row r="538" spans="8:13" ht="15.75" customHeight="1" x14ac:dyDescent="0.2">
      <c r="H538" s="279"/>
      <c r="J538" s="279"/>
      <c r="K538" s="279"/>
      <c r="M538" s="279"/>
    </row>
    <row r="539" spans="8:13" ht="15.75" customHeight="1" x14ac:dyDescent="0.2">
      <c r="H539" s="279"/>
      <c r="J539" s="279"/>
      <c r="K539" s="279"/>
      <c r="M539" s="279"/>
    </row>
    <row r="540" spans="8:13" ht="15.75" customHeight="1" x14ac:dyDescent="0.2">
      <c r="H540" s="279"/>
      <c r="J540" s="279"/>
      <c r="K540" s="279"/>
      <c r="M540" s="279"/>
    </row>
    <row r="541" spans="8:13" ht="15.75" customHeight="1" x14ac:dyDescent="0.2">
      <c r="H541" s="279"/>
      <c r="J541" s="279"/>
      <c r="K541" s="279"/>
      <c r="M541" s="279"/>
    </row>
    <row r="542" spans="8:13" ht="15.75" customHeight="1" x14ac:dyDescent="0.2">
      <c r="H542" s="279"/>
      <c r="J542" s="279"/>
      <c r="K542" s="279"/>
      <c r="M542" s="279"/>
    </row>
    <row r="543" spans="8:13" ht="15.75" customHeight="1" x14ac:dyDescent="0.2">
      <c r="H543" s="279"/>
      <c r="J543" s="279"/>
      <c r="K543" s="279"/>
      <c r="M543" s="279"/>
    </row>
    <row r="544" spans="8:13" ht="15.75" customHeight="1" x14ac:dyDescent="0.2">
      <c r="H544" s="279"/>
      <c r="J544" s="279"/>
      <c r="K544" s="279"/>
      <c r="M544" s="279"/>
    </row>
    <row r="545" spans="8:13" ht="15.75" customHeight="1" x14ac:dyDescent="0.2">
      <c r="H545" s="279"/>
      <c r="J545" s="279"/>
      <c r="K545" s="279"/>
      <c r="M545" s="279"/>
    </row>
    <row r="546" spans="8:13" ht="15.75" customHeight="1" x14ac:dyDescent="0.2">
      <c r="H546" s="279"/>
      <c r="J546" s="279"/>
      <c r="K546" s="279"/>
      <c r="M546" s="279"/>
    </row>
    <row r="547" spans="8:13" ht="15.75" customHeight="1" x14ac:dyDescent="0.2">
      <c r="H547" s="279"/>
      <c r="J547" s="279"/>
      <c r="K547" s="279"/>
      <c r="M547" s="279"/>
    </row>
    <row r="548" spans="8:13" ht="15.75" customHeight="1" x14ac:dyDescent="0.2">
      <c r="H548" s="279"/>
      <c r="J548" s="279"/>
      <c r="K548" s="279"/>
      <c r="M548" s="279"/>
    </row>
    <row r="549" spans="8:13" ht="15.75" customHeight="1" x14ac:dyDescent="0.2">
      <c r="H549" s="279"/>
      <c r="J549" s="279"/>
      <c r="K549" s="279"/>
      <c r="M549" s="279"/>
    </row>
    <row r="550" spans="8:13" ht="15.75" customHeight="1" x14ac:dyDescent="0.2">
      <c r="H550" s="279"/>
      <c r="J550" s="279"/>
      <c r="K550" s="279"/>
      <c r="M550" s="279"/>
    </row>
    <row r="551" spans="8:13" ht="15.75" customHeight="1" x14ac:dyDescent="0.2">
      <c r="H551" s="279"/>
      <c r="J551" s="279"/>
      <c r="K551" s="279"/>
      <c r="M551" s="279"/>
    </row>
    <row r="552" spans="8:13" ht="15.75" customHeight="1" x14ac:dyDescent="0.2">
      <c r="H552" s="279"/>
      <c r="J552" s="279"/>
      <c r="K552" s="279"/>
      <c r="M552" s="279"/>
    </row>
    <row r="553" spans="8:13" ht="15.75" customHeight="1" x14ac:dyDescent="0.2">
      <c r="H553" s="279"/>
      <c r="J553" s="279"/>
      <c r="K553" s="279"/>
      <c r="M553" s="279"/>
    </row>
    <row r="554" spans="8:13" ht="15.75" customHeight="1" x14ac:dyDescent="0.2">
      <c r="H554" s="279"/>
      <c r="J554" s="279"/>
      <c r="K554" s="279"/>
      <c r="M554" s="279"/>
    </row>
    <row r="555" spans="8:13" ht="15.75" customHeight="1" x14ac:dyDescent="0.2">
      <c r="H555" s="279"/>
      <c r="J555" s="279"/>
      <c r="K555" s="279"/>
      <c r="M555" s="279"/>
    </row>
    <row r="556" spans="8:13" ht="15.75" customHeight="1" x14ac:dyDescent="0.2">
      <c r="H556" s="279"/>
      <c r="J556" s="279"/>
      <c r="K556" s="279"/>
      <c r="M556" s="279"/>
    </row>
    <row r="557" spans="8:13" ht="15.75" customHeight="1" x14ac:dyDescent="0.2">
      <c r="H557" s="279"/>
      <c r="J557" s="279"/>
      <c r="K557" s="279"/>
      <c r="M557" s="279"/>
    </row>
    <row r="558" spans="8:13" ht="15.75" customHeight="1" x14ac:dyDescent="0.2">
      <c r="H558" s="279"/>
      <c r="J558" s="279"/>
      <c r="K558" s="279"/>
      <c r="M558" s="279"/>
    </row>
    <row r="559" spans="8:13" ht="15.75" customHeight="1" x14ac:dyDescent="0.2">
      <c r="H559" s="279"/>
      <c r="J559" s="279"/>
      <c r="K559" s="279"/>
      <c r="M559" s="279"/>
    </row>
    <row r="560" spans="8:13" ht="15.75" customHeight="1" x14ac:dyDescent="0.2">
      <c r="H560" s="279"/>
      <c r="J560" s="279"/>
      <c r="K560" s="279"/>
      <c r="M560" s="279"/>
    </row>
    <row r="561" spans="8:13" ht="15.75" customHeight="1" x14ac:dyDescent="0.2">
      <c r="H561" s="279"/>
      <c r="J561" s="279"/>
      <c r="K561" s="279"/>
      <c r="M561" s="279"/>
    </row>
    <row r="562" spans="8:13" ht="15.75" customHeight="1" x14ac:dyDescent="0.2">
      <c r="H562" s="279"/>
      <c r="J562" s="279"/>
      <c r="K562" s="279"/>
      <c r="M562" s="279"/>
    </row>
    <row r="563" spans="8:13" ht="15.75" customHeight="1" x14ac:dyDescent="0.2">
      <c r="H563" s="279"/>
      <c r="J563" s="279"/>
      <c r="K563" s="279"/>
      <c r="M563" s="279"/>
    </row>
    <row r="564" spans="8:13" ht="15.75" customHeight="1" x14ac:dyDescent="0.2">
      <c r="H564" s="279"/>
      <c r="J564" s="279"/>
      <c r="K564" s="279"/>
      <c r="M564" s="279"/>
    </row>
    <row r="565" spans="8:13" ht="15.75" customHeight="1" x14ac:dyDescent="0.2">
      <c r="H565" s="279"/>
      <c r="J565" s="279"/>
      <c r="K565" s="279"/>
      <c r="M565" s="279"/>
    </row>
    <row r="566" spans="8:13" ht="15.75" customHeight="1" x14ac:dyDescent="0.2">
      <c r="H566" s="279"/>
      <c r="J566" s="279"/>
      <c r="K566" s="279"/>
      <c r="M566" s="279"/>
    </row>
    <row r="567" spans="8:13" ht="15.75" customHeight="1" x14ac:dyDescent="0.2">
      <c r="H567" s="279"/>
      <c r="J567" s="279"/>
      <c r="K567" s="279"/>
      <c r="M567" s="279"/>
    </row>
    <row r="568" spans="8:13" ht="15.75" customHeight="1" x14ac:dyDescent="0.2">
      <c r="H568" s="279"/>
      <c r="J568" s="279"/>
      <c r="K568" s="279"/>
      <c r="M568" s="279"/>
    </row>
    <row r="569" spans="8:13" ht="15.75" customHeight="1" x14ac:dyDescent="0.2">
      <c r="H569" s="279"/>
      <c r="J569" s="279"/>
      <c r="K569" s="279"/>
      <c r="M569" s="279"/>
    </row>
    <row r="570" spans="8:13" ht="15.75" customHeight="1" x14ac:dyDescent="0.2">
      <c r="H570" s="279"/>
      <c r="J570" s="279"/>
      <c r="K570" s="279"/>
      <c r="M570" s="279"/>
    </row>
    <row r="571" spans="8:13" ht="15.75" customHeight="1" x14ac:dyDescent="0.2">
      <c r="H571" s="279"/>
      <c r="J571" s="279"/>
      <c r="K571" s="279"/>
      <c r="M571" s="279"/>
    </row>
    <row r="572" spans="8:13" ht="15.75" customHeight="1" x14ac:dyDescent="0.2">
      <c r="H572" s="279"/>
      <c r="J572" s="279"/>
      <c r="K572" s="279"/>
      <c r="M572" s="279"/>
    </row>
    <row r="573" spans="8:13" ht="15.75" customHeight="1" x14ac:dyDescent="0.2">
      <c r="H573" s="279"/>
      <c r="J573" s="279"/>
      <c r="K573" s="279"/>
      <c r="M573" s="279"/>
    </row>
    <row r="574" spans="8:13" ht="15.75" customHeight="1" x14ac:dyDescent="0.2">
      <c r="H574" s="279"/>
      <c r="J574" s="279"/>
      <c r="K574" s="279"/>
      <c r="M574" s="279"/>
    </row>
    <row r="575" spans="8:13" ht="15.75" customHeight="1" x14ac:dyDescent="0.2">
      <c r="H575" s="279"/>
      <c r="J575" s="279"/>
      <c r="K575" s="279"/>
      <c r="M575" s="279"/>
    </row>
    <row r="576" spans="8:13" ht="15.75" customHeight="1" x14ac:dyDescent="0.2">
      <c r="H576" s="279"/>
      <c r="J576" s="279"/>
      <c r="K576" s="279"/>
      <c r="M576" s="279"/>
    </row>
    <row r="577" spans="8:13" ht="15.75" customHeight="1" x14ac:dyDescent="0.2">
      <c r="H577" s="279"/>
      <c r="J577" s="279"/>
      <c r="K577" s="279"/>
      <c r="M577" s="279"/>
    </row>
    <row r="578" spans="8:13" ht="15.75" customHeight="1" x14ac:dyDescent="0.2">
      <c r="H578" s="279"/>
      <c r="J578" s="279"/>
      <c r="K578" s="279"/>
      <c r="M578" s="279"/>
    </row>
    <row r="579" spans="8:13" ht="15.75" customHeight="1" x14ac:dyDescent="0.2">
      <c r="H579" s="279"/>
      <c r="J579" s="279"/>
      <c r="K579" s="279"/>
      <c r="M579" s="279"/>
    </row>
    <row r="580" spans="8:13" ht="15.75" customHeight="1" x14ac:dyDescent="0.2">
      <c r="H580" s="279"/>
      <c r="J580" s="279"/>
      <c r="K580" s="279"/>
      <c r="M580" s="279"/>
    </row>
    <row r="581" spans="8:13" ht="15.75" customHeight="1" x14ac:dyDescent="0.2">
      <c r="H581" s="279"/>
      <c r="J581" s="279"/>
      <c r="K581" s="279"/>
      <c r="M581" s="279"/>
    </row>
    <row r="582" spans="8:13" ht="15.75" customHeight="1" x14ac:dyDescent="0.2">
      <c r="H582" s="279"/>
      <c r="J582" s="279"/>
      <c r="K582" s="279"/>
      <c r="M582" s="279"/>
    </row>
    <row r="583" spans="8:13" ht="15.75" customHeight="1" x14ac:dyDescent="0.2">
      <c r="H583" s="279"/>
      <c r="J583" s="279"/>
      <c r="K583" s="279"/>
      <c r="M583" s="279"/>
    </row>
    <row r="584" spans="8:13" ht="15.75" customHeight="1" x14ac:dyDescent="0.2">
      <c r="H584" s="279"/>
      <c r="J584" s="279"/>
      <c r="K584" s="279"/>
      <c r="M584" s="279"/>
    </row>
    <row r="585" spans="8:13" ht="15.75" customHeight="1" x14ac:dyDescent="0.2">
      <c r="H585" s="279"/>
      <c r="J585" s="279"/>
      <c r="K585" s="279"/>
      <c r="M585" s="279"/>
    </row>
    <row r="586" spans="8:13" ht="15.75" customHeight="1" x14ac:dyDescent="0.2">
      <c r="H586" s="279"/>
      <c r="J586" s="279"/>
      <c r="K586" s="279"/>
      <c r="M586" s="279"/>
    </row>
    <row r="587" spans="8:13" ht="15.75" customHeight="1" x14ac:dyDescent="0.2">
      <c r="H587" s="279"/>
      <c r="J587" s="279"/>
      <c r="K587" s="279"/>
      <c r="M587" s="279"/>
    </row>
    <row r="588" spans="8:13" ht="15.75" customHeight="1" x14ac:dyDescent="0.2">
      <c r="H588" s="279"/>
      <c r="J588" s="279"/>
      <c r="K588" s="279"/>
      <c r="M588" s="279"/>
    </row>
    <row r="589" spans="8:13" ht="15.75" customHeight="1" x14ac:dyDescent="0.2">
      <c r="H589" s="279"/>
      <c r="J589" s="279"/>
      <c r="K589" s="279"/>
      <c r="M589" s="279"/>
    </row>
    <row r="590" spans="8:13" ht="15.75" customHeight="1" x14ac:dyDescent="0.2">
      <c r="H590" s="279"/>
      <c r="J590" s="279"/>
      <c r="K590" s="279"/>
      <c r="M590" s="279"/>
    </row>
    <row r="591" spans="8:13" ht="15.75" customHeight="1" x14ac:dyDescent="0.2">
      <c r="H591" s="279"/>
      <c r="J591" s="279"/>
      <c r="K591" s="279"/>
      <c r="M591" s="279"/>
    </row>
    <row r="592" spans="8:13" ht="15.75" customHeight="1" x14ac:dyDescent="0.2">
      <c r="H592" s="279"/>
      <c r="J592" s="279"/>
      <c r="K592" s="279"/>
      <c r="M592" s="279"/>
    </row>
    <row r="593" spans="8:13" ht="15.75" customHeight="1" x14ac:dyDescent="0.2">
      <c r="H593" s="279"/>
      <c r="J593" s="279"/>
      <c r="K593" s="279"/>
      <c r="M593" s="279"/>
    </row>
    <row r="594" spans="8:13" ht="15.75" customHeight="1" x14ac:dyDescent="0.2">
      <c r="H594" s="279"/>
      <c r="J594" s="279"/>
      <c r="K594" s="279"/>
      <c r="M594" s="279"/>
    </row>
    <row r="595" spans="8:13" ht="15.75" customHeight="1" x14ac:dyDescent="0.2">
      <c r="H595" s="279"/>
      <c r="J595" s="279"/>
      <c r="K595" s="279"/>
      <c r="M595" s="279"/>
    </row>
    <row r="596" spans="8:13" ht="15.75" customHeight="1" x14ac:dyDescent="0.2">
      <c r="H596" s="279"/>
      <c r="J596" s="279"/>
      <c r="K596" s="279"/>
      <c r="M596" s="279"/>
    </row>
    <row r="597" spans="8:13" ht="15.75" customHeight="1" x14ac:dyDescent="0.2">
      <c r="H597" s="279"/>
      <c r="J597" s="279"/>
      <c r="K597" s="279"/>
      <c r="M597" s="279"/>
    </row>
    <row r="598" spans="8:13" ht="15.75" customHeight="1" x14ac:dyDescent="0.2">
      <c r="H598" s="279"/>
      <c r="J598" s="279"/>
      <c r="K598" s="279"/>
      <c r="M598" s="279"/>
    </row>
    <row r="599" spans="8:13" ht="15.75" customHeight="1" x14ac:dyDescent="0.2">
      <c r="H599" s="279"/>
      <c r="J599" s="279"/>
      <c r="K599" s="279"/>
      <c r="M599" s="279"/>
    </row>
    <row r="600" spans="8:13" ht="15.75" customHeight="1" x14ac:dyDescent="0.2">
      <c r="H600" s="279"/>
      <c r="J600" s="279"/>
      <c r="K600" s="279"/>
      <c r="M600" s="279"/>
    </row>
    <row r="601" spans="8:13" ht="15.75" customHeight="1" x14ac:dyDescent="0.2">
      <c r="H601" s="279"/>
      <c r="J601" s="279"/>
      <c r="K601" s="279"/>
      <c r="M601" s="279"/>
    </row>
    <row r="602" spans="8:13" ht="15.75" customHeight="1" x14ac:dyDescent="0.2">
      <c r="H602" s="279"/>
      <c r="J602" s="279"/>
      <c r="K602" s="279"/>
      <c r="M602" s="279"/>
    </row>
    <row r="603" spans="8:13" ht="15.75" customHeight="1" x14ac:dyDescent="0.2">
      <c r="H603" s="279"/>
      <c r="J603" s="279"/>
      <c r="K603" s="279"/>
      <c r="M603" s="279"/>
    </row>
    <row r="604" spans="8:13" ht="15.75" customHeight="1" x14ac:dyDescent="0.2">
      <c r="H604" s="279"/>
      <c r="J604" s="279"/>
      <c r="K604" s="279"/>
      <c r="M604" s="279"/>
    </row>
    <row r="605" spans="8:13" ht="15.75" customHeight="1" x14ac:dyDescent="0.2">
      <c r="H605" s="279"/>
      <c r="J605" s="279"/>
      <c r="K605" s="279"/>
      <c r="M605" s="279"/>
    </row>
    <row r="606" spans="8:13" ht="15.75" customHeight="1" x14ac:dyDescent="0.2">
      <c r="H606" s="279"/>
      <c r="J606" s="279"/>
      <c r="K606" s="279"/>
      <c r="M606" s="279"/>
    </row>
    <row r="607" spans="8:13" ht="15.75" customHeight="1" x14ac:dyDescent="0.2">
      <c r="H607" s="279"/>
      <c r="J607" s="279"/>
      <c r="K607" s="279"/>
      <c r="M607" s="279"/>
    </row>
    <row r="608" spans="8:13" ht="15.75" customHeight="1" x14ac:dyDescent="0.2">
      <c r="H608" s="279"/>
      <c r="J608" s="279"/>
      <c r="K608" s="279"/>
      <c r="M608" s="279"/>
    </row>
    <row r="609" spans="8:13" ht="15.75" customHeight="1" x14ac:dyDescent="0.2">
      <c r="H609" s="279"/>
      <c r="J609" s="279"/>
      <c r="K609" s="279"/>
      <c r="M609" s="279"/>
    </row>
    <row r="610" spans="8:13" ht="15.75" customHeight="1" x14ac:dyDescent="0.2">
      <c r="H610" s="279"/>
      <c r="J610" s="279"/>
      <c r="K610" s="279"/>
      <c r="M610" s="279"/>
    </row>
    <row r="611" spans="8:13" ht="15.75" customHeight="1" x14ac:dyDescent="0.2">
      <c r="H611" s="279"/>
      <c r="J611" s="279"/>
      <c r="K611" s="279"/>
      <c r="M611" s="279"/>
    </row>
    <row r="612" spans="8:13" ht="15.75" customHeight="1" x14ac:dyDescent="0.2">
      <c r="H612" s="279"/>
      <c r="J612" s="279"/>
      <c r="K612" s="279"/>
      <c r="M612" s="279"/>
    </row>
    <row r="613" spans="8:13" ht="15.75" customHeight="1" x14ac:dyDescent="0.2">
      <c r="H613" s="279"/>
      <c r="J613" s="279"/>
      <c r="K613" s="279"/>
      <c r="M613" s="279"/>
    </row>
    <row r="614" spans="8:13" ht="15.75" customHeight="1" x14ac:dyDescent="0.2">
      <c r="H614" s="279"/>
      <c r="J614" s="279"/>
      <c r="K614" s="279"/>
      <c r="M614" s="279"/>
    </row>
    <row r="615" spans="8:13" ht="15.75" customHeight="1" x14ac:dyDescent="0.2">
      <c r="H615" s="279"/>
      <c r="J615" s="279"/>
      <c r="K615" s="279"/>
      <c r="M615" s="279"/>
    </row>
    <row r="616" spans="8:13" ht="15.75" customHeight="1" x14ac:dyDescent="0.2">
      <c r="H616" s="279"/>
      <c r="J616" s="279"/>
      <c r="K616" s="279"/>
      <c r="M616" s="279"/>
    </row>
    <row r="617" spans="8:13" ht="15.75" customHeight="1" x14ac:dyDescent="0.2">
      <c r="H617" s="279"/>
      <c r="J617" s="279"/>
      <c r="K617" s="279"/>
      <c r="M617" s="279"/>
    </row>
    <row r="618" spans="8:13" ht="15.75" customHeight="1" x14ac:dyDescent="0.2">
      <c r="H618" s="279"/>
      <c r="J618" s="279"/>
      <c r="K618" s="279"/>
      <c r="M618" s="279"/>
    </row>
    <row r="619" spans="8:13" ht="15.75" customHeight="1" x14ac:dyDescent="0.2">
      <c r="H619" s="279"/>
      <c r="J619" s="279"/>
      <c r="K619" s="279"/>
      <c r="M619" s="279"/>
    </row>
    <row r="620" spans="8:13" ht="15.75" customHeight="1" x14ac:dyDescent="0.2">
      <c r="H620" s="279"/>
      <c r="J620" s="279"/>
      <c r="K620" s="279"/>
      <c r="M620" s="279"/>
    </row>
    <row r="621" spans="8:13" ht="15.75" customHeight="1" x14ac:dyDescent="0.2">
      <c r="H621" s="279"/>
      <c r="J621" s="279"/>
      <c r="K621" s="279"/>
      <c r="M621" s="279"/>
    </row>
    <row r="622" spans="8:13" ht="15.75" customHeight="1" x14ac:dyDescent="0.2">
      <c r="H622" s="279"/>
      <c r="J622" s="279"/>
      <c r="K622" s="279"/>
      <c r="M622" s="279"/>
    </row>
    <row r="623" spans="8:13" ht="15.75" customHeight="1" x14ac:dyDescent="0.2">
      <c r="H623" s="279"/>
      <c r="J623" s="279"/>
      <c r="K623" s="279"/>
      <c r="M623" s="279"/>
    </row>
    <row r="624" spans="8:13" ht="15.75" customHeight="1" x14ac:dyDescent="0.2">
      <c r="H624" s="279"/>
      <c r="J624" s="279"/>
      <c r="K624" s="279"/>
      <c r="M624" s="279"/>
    </row>
    <row r="625" spans="8:13" ht="15.75" customHeight="1" x14ac:dyDescent="0.2">
      <c r="H625" s="279"/>
      <c r="J625" s="279"/>
      <c r="K625" s="279"/>
      <c r="M625" s="279"/>
    </row>
    <row r="626" spans="8:13" ht="15.75" customHeight="1" x14ac:dyDescent="0.2">
      <c r="H626" s="279"/>
      <c r="J626" s="279"/>
      <c r="K626" s="279"/>
      <c r="M626" s="279"/>
    </row>
    <row r="627" spans="8:13" ht="15.75" customHeight="1" x14ac:dyDescent="0.2">
      <c r="H627" s="279"/>
      <c r="J627" s="279"/>
      <c r="K627" s="279"/>
      <c r="M627" s="279"/>
    </row>
    <row r="628" spans="8:13" ht="15.75" customHeight="1" x14ac:dyDescent="0.2">
      <c r="H628" s="279"/>
      <c r="J628" s="279"/>
      <c r="K628" s="279"/>
      <c r="M628" s="279"/>
    </row>
    <row r="629" spans="8:13" ht="15.75" customHeight="1" x14ac:dyDescent="0.2">
      <c r="H629" s="279"/>
      <c r="J629" s="279"/>
      <c r="K629" s="279"/>
      <c r="M629" s="279"/>
    </row>
    <row r="630" spans="8:13" ht="15.75" customHeight="1" x14ac:dyDescent="0.2">
      <c r="H630" s="279"/>
      <c r="J630" s="279"/>
      <c r="K630" s="279"/>
      <c r="M630" s="279"/>
    </row>
    <row r="631" spans="8:13" ht="15.75" customHeight="1" x14ac:dyDescent="0.2">
      <c r="H631" s="279"/>
      <c r="J631" s="279"/>
      <c r="K631" s="279"/>
      <c r="M631" s="279"/>
    </row>
    <row r="632" spans="8:13" ht="15.75" customHeight="1" x14ac:dyDescent="0.2">
      <c r="H632" s="279"/>
      <c r="J632" s="279"/>
      <c r="K632" s="279"/>
      <c r="M632" s="279"/>
    </row>
    <row r="633" spans="8:13" ht="15.75" customHeight="1" x14ac:dyDescent="0.2">
      <c r="H633" s="279"/>
      <c r="J633" s="279"/>
      <c r="K633" s="279"/>
      <c r="M633" s="279"/>
    </row>
    <row r="634" spans="8:13" ht="15.75" customHeight="1" x14ac:dyDescent="0.2">
      <c r="H634" s="279"/>
      <c r="J634" s="279"/>
      <c r="K634" s="279"/>
      <c r="M634" s="279"/>
    </row>
    <row r="635" spans="8:13" ht="15.75" customHeight="1" x14ac:dyDescent="0.2">
      <c r="H635" s="279"/>
      <c r="J635" s="279"/>
      <c r="K635" s="279"/>
      <c r="M635" s="279"/>
    </row>
    <row r="636" spans="8:13" ht="15.75" customHeight="1" x14ac:dyDescent="0.2">
      <c r="H636" s="279"/>
      <c r="J636" s="279"/>
      <c r="K636" s="279"/>
      <c r="M636" s="279"/>
    </row>
    <row r="637" spans="8:13" ht="15.75" customHeight="1" x14ac:dyDescent="0.2">
      <c r="H637" s="279"/>
      <c r="J637" s="279"/>
      <c r="K637" s="279"/>
      <c r="M637" s="279"/>
    </row>
    <row r="638" spans="8:13" ht="15.75" customHeight="1" x14ac:dyDescent="0.2">
      <c r="H638" s="279"/>
      <c r="J638" s="279"/>
      <c r="K638" s="279"/>
      <c r="M638" s="279"/>
    </row>
    <row r="639" spans="8:13" ht="15.75" customHeight="1" x14ac:dyDescent="0.2">
      <c r="H639" s="279"/>
      <c r="J639" s="279"/>
      <c r="K639" s="279"/>
      <c r="M639" s="279"/>
    </row>
    <row r="640" spans="8:13" ht="15.75" customHeight="1" x14ac:dyDescent="0.2">
      <c r="H640" s="279"/>
      <c r="J640" s="279"/>
      <c r="K640" s="279"/>
      <c r="M640" s="279"/>
    </row>
    <row r="641" spans="8:13" ht="15.75" customHeight="1" x14ac:dyDescent="0.2">
      <c r="H641" s="279"/>
      <c r="J641" s="279"/>
      <c r="K641" s="279"/>
      <c r="M641" s="279"/>
    </row>
    <row r="642" spans="8:13" ht="15.75" customHeight="1" x14ac:dyDescent="0.2">
      <c r="H642" s="279"/>
      <c r="J642" s="279"/>
      <c r="K642" s="279"/>
      <c r="M642" s="279"/>
    </row>
    <row r="643" spans="8:13" ht="15.75" customHeight="1" x14ac:dyDescent="0.2">
      <c r="H643" s="279"/>
      <c r="J643" s="279"/>
      <c r="K643" s="279"/>
      <c r="M643" s="279"/>
    </row>
    <row r="644" spans="8:13" ht="15.75" customHeight="1" x14ac:dyDescent="0.2">
      <c r="H644" s="279"/>
      <c r="J644" s="279"/>
      <c r="K644" s="279"/>
      <c r="M644" s="279"/>
    </row>
    <row r="645" spans="8:13" ht="15.75" customHeight="1" x14ac:dyDescent="0.2">
      <c r="H645" s="279"/>
      <c r="J645" s="279"/>
      <c r="K645" s="279"/>
      <c r="M645" s="279"/>
    </row>
    <row r="646" spans="8:13" ht="15.75" customHeight="1" x14ac:dyDescent="0.2">
      <c r="H646" s="279"/>
      <c r="J646" s="279"/>
      <c r="K646" s="279"/>
      <c r="M646" s="279"/>
    </row>
    <row r="647" spans="8:13" ht="15.75" customHeight="1" x14ac:dyDescent="0.2">
      <c r="H647" s="279"/>
      <c r="J647" s="279"/>
      <c r="K647" s="279"/>
      <c r="M647" s="279"/>
    </row>
    <row r="648" spans="8:13" ht="15.75" customHeight="1" x14ac:dyDescent="0.2">
      <c r="H648" s="279"/>
      <c r="J648" s="279"/>
      <c r="K648" s="279"/>
      <c r="M648" s="279"/>
    </row>
    <row r="649" spans="8:13" ht="15.75" customHeight="1" x14ac:dyDescent="0.2">
      <c r="H649" s="279"/>
      <c r="J649" s="279"/>
      <c r="K649" s="279"/>
      <c r="M649" s="279"/>
    </row>
    <row r="650" spans="8:13" ht="15.75" customHeight="1" x14ac:dyDescent="0.2">
      <c r="H650" s="279"/>
      <c r="J650" s="279"/>
      <c r="K650" s="279"/>
      <c r="M650" s="279"/>
    </row>
    <row r="651" spans="8:13" ht="15.75" customHeight="1" x14ac:dyDescent="0.2">
      <c r="H651" s="279"/>
      <c r="J651" s="279"/>
      <c r="K651" s="279"/>
      <c r="M651" s="279"/>
    </row>
    <row r="652" spans="8:13" ht="15.75" customHeight="1" x14ac:dyDescent="0.2">
      <c r="H652" s="279"/>
      <c r="J652" s="279"/>
      <c r="K652" s="279"/>
      <c r="M652" s="279"/>
    </row>
    <row r="653" spans="8:13" ht="15.75" customHeight="1" x14ac:dyDescent="0.2">
      <c r="H653" s="279"/>
      <c r="J653" s="279"/>
      <c r="K653" s="279"/>
      <c r="M653" s="279"/>
    </row>
    <row r="654" spans="8:13" ht="15.75" customHeight="1" x14ac:dyDescent="0.2">
      <c r="H654" s="279"/>
      <c r="J654" s="279"/>
      <c r="K654" s="279"/>
      <c r="M654" s="279"/>
    </row>
    <row r="655" spans="8:13" ht="15.75" customHeight="1" x14ac:dyDescent="0.2">
      <c r="H655" s="279"/>
      <c r="J655" s="279"/>
      <c r="K655" s="279"/>
      <c r="M655" s="279"/>
    </row>
    <row r="656" spans="8:13" ht="15.75" customHeight="1" x14ac:dyDescent="0.2">
      <c r="H656" s="279"/>
      <c r="J656" s="279"/>
      <c r="K656" s="279"/>
      <c r="M656" s="279"/>
    </row>
    <row r="657" spans="8:13" ht="15.75" customHeight="1" x14ac:dyDescent="0.2">
      <c r="H657" s="279"/>
      <c r="J657" s="279"/>
      <c r="K657" s="279"/>
      <c r="M657" s="279"/>
    </row>
    <row r="658" spans="8:13" ht="15.75" customHeight="1" x14ac:dyDescent="0.2">
      <c r="H658" s="279"/>
      <c r="J658" s="279"/>
      <c r="K658" s="279"/>
      <c r="M658" s="279"/>
    </row>
    <row r="659" spans="8:13" ht="15.75" customHeight="1" x14ac:dyDescent="0.2">
      <c r="H659" s="279"/>
      <c r="J659" s="279"/>
      <c r="K659" s="279"/>
      <c r="M659" s="279"/>
    </row>
    <row r="660" spans="8:13" ht="15.75" customHeight="1" x14ac:dyDescent="0.2">
      <c r="H660" s="279"/>
      <c r="J660" s="279"/>
      <c r="K660" s="279"/>
      <c r="M660" s="279"/>
    </row>
    <row r="661" spans="8:13" ht="15.75" customHeight="1" x14ac:dyDescent="0.2">
      <c r="H661" s="279"/>
      <c r="J661" s="279"/>
      <c r="K661" s="279"/>
      <c r="M661" s="279"/>
    </row>
    <row r="662" spans="8:13" ht="15.75" customHeight="1" x14ac:dyDescent="0.2">
      <c r="H662" s="279"/>
      <c r="J662" s="279"/>
      <c r="K662" s="279"/>
      <c r="M662" s="279"/>
    </row>
    <row r="663" spans="8:13" ht="15.75" customHeight="1" x14ac:dyDescent="0.2">
      <c r="H663" s="279"/>
      <c r="J663" s="279"/>
      <c r="K663" s="279"/>
      <c r="M663" s="279"/>
    </row>
    <row r="664" spans="8:13" ht="15.75" customHeight="1" x14ac:dyDescent="0.2">
      <c r="H664" s="279"/>
      <c r="J664" s="279"/>
      <c r="K664" s="279"/>
      <c r="M664" s="279"/>
    </row>
    <row r="665" spans="8:13" ht="15.75" customHeight="1" x14ac:dyDescent="0.2">
      <c r="H665" s="279"/>
      <c r="J665" s="279"/>
      <c r="K665" s="279"/>
      <c r="M665" s="279"/>
    </row>
    <row r="666" spans="8:13" ht="15.75" customHeight="1" x14ac:dyDescent="0.2">
      <c r="H666" s="279"/>
      <c r="J666" s="279"/>
      <c r="K666" s="279"/>
      <c r="M666" s="279"/>
    </row>
    <row r="667" spans="8:13" ht="15.75" customHeight="1" x14ac:dyDescent="0.2">
      <c r="H667" s="279"/>
      <c r="J667" s="279"/>
      <c r="K667" s="279"/>
      <c r="M667" s="279"/>
    </row>
    <row r="668" spans="8:13" ht="15.75" customHeight="1" x14ac:dyDescent="0.2">
      <c r="H668" s="279"/>
      <c r="J668" s="279"/>
      <c r="K668" s="279"/>
      <c r="M668" s="279"/>
    </row>
    <row r="669" spans="8:13" ht="15.75" customHeight="1" x14ac:dyDescent="0.2">
      <c r="H669" s="279"/>
      <c r="J669" s="279"/>
      <c r="K669" s="279"/>
      <c r="M669" s="279"/>
    </row>
    <row r="670" spans="8:13" ht="15.75" customHeight="1" x14ac:dyDescent="0.2">
      <c r="H670" s="279"/>
      <c r="J670" s="279"/>
      <c r="K670" s="279"/>
      <c r="M670" s="279"/>
    </row>
    <row r="671" spans="8:13" ht="15.75" customHeight="1" x14ac:dyDescent="0.2">
      <c r="H671" s="279"/>
      <c r="J671" s="279"/>
      <c r="K671" s="279"/>
      <c r="M671" s="279"/>
    </row>
    <row r="672" spans="8:13" ht="15.75" customHeight="1" x14ac:dyDescent="0.2">
      <c r="H672" s="279"/>
      <c r="J672" s="279"/>
      <c r="K672" s="279"/>
      <c r="M672" s="279"/>
    </row>
    <row r="673" spans="8:13" ht="15.75" customHeight="1" x14ac:dyDescent="0.2">
      <c r="H673" s="279"/>
      <c r="J673" s="279"/>
      <c r="K673" s="279"/>
      <c r="M673" s="279"/>
    </row>
    <row r="674" spans="8:13" ht="15.75" customHeight="1" x14ac:dyDescent="0.2">
      <c r="H674" s="279"/>
      <c r="J674" s="279"/>
      <c r="K674" s="279"/>
      <c r="M674" s="279"/>
    </row>
    <row r="675" spans="8:13" ht="15.75" customHeight="1" x14ac:dyDescent="0.2">
      <c r="H675" s="279"/>
      <c r="J675" s="279"/>
      <c r="K675" s="279"/>
      <c r="M675" s="279"/>
    </row>
    <row r="676" spans="8:13" ht="15.75" customHeight="1" x14ac:dyDescent="0.2">
      <c r="H676" s="279"/>
      <c r="J676" s="279"/>
      <c r="K676" s="279"/>
      <c r="M676" s="279"/>
    </row>
    <row r="677" spans="8:13" ht="15.75" customHeight="1" x14ac:dyDescent="0.2">
      <c r="H677" s="279"/>
      <c r="J677" s="279"/>
      <c r="K677" s="279"/>
      <c r="M677" s="279"/>
    </row>
    <row r="678" spans="8:13" ht="15.75" customHeight="1" x14ac:dyDescent="0.2">
      <c r="H678" s="279"/>
      <c r="J678" s="279"/>
      <c r="K678" s="279"/>
      <c r="M678" s="279"/>
    </row>
    <row r="679" spans="8:13" ht="15.75" customHeight="1" x14ac:dyDescent="0.2">
      <c r="H679" s="279"/>
      <c r="J679" s="279"/>
      <c r="K679" s="279"/>
      <c r="M679" s="279"/>
    </row>
    <row r="680" spans="8:13" ht="15.75" customHeight="1" x14ac:dyDescent="0.2">
      <c r="H680" s="279"/>
      <c r="J680" s="279"/>
      <c r="K680" s="279"/>
      <c r="M680" s="279"/>
    </row>
    <row r="681" spans="8:13" ht="15.75" customHeight="1" x14ac:dyDescent="0.2">
      <c r="H681" s="279"/>
      <c r="J681" s="279"/>
      <c r="K681" s="279"/>
      <c r="M681" s="279"/>
    </row>
    <row r="682" spans="8:13" ht="15.75" customHeight="1" x14ac:dyDescent="0.2">
      <c r="H682" s="279"/>
      <c r="J682" s="279"/>
      <c r="K682" s="279"/>
      <c r="M682" s="279"/>
    </row>
    <row r="683" spans="8:13" ht="15.75" customHeight="1" x14ac:dyDescent="0.2">
      <c r="H683" s="279"/>
      <c r="J683" s="279"/>
      <c r="K683" s="279"/>
      <c r="M683" s="279"/>
    </row>
    <row r="684" spans="8:13" ht="15.75" customHeight="1" x14ac:dyDescent="0.2">
      <c r="H684" s="279"/>
      <c r="J684" s="279"/>
      <c r="K684" s="279"/>
      <c r="M684" s="279"/>
    </row>
    <row r="685" spans="8:13" ht="15.75" customHeight="1" x14ac:dyDescent="0.2">
      <c r="H685" s="279"/>
      <c r="J685" s="279"/>
      <c r="K685" s="279"/>
      <c r="M685" s="279"/>
    </row>
    <row r="686" spans="8:13" ht="15.75" customHeight="1" x14ac:dyDescent="0.2">
      <c r="H686" s="279"/>
      <c r="J686" s="279"/>
      <c r="K686" s="279"/>
      <c r="M686" s="279"/>
    </row>
    <row r="687" spans="8:13" ht="15.75" customHeight="1" x14ac:dyDescent="0.2">
      <c r="H687" s="279"/>
      <c r="J687" s="279"/>
      <c r="K687" s="279"/>
      <c r="M687" s="279"/>
    </row>
    <row r="688" spans="8:13" ht="15.75" customHeight="1" x14ac:dyDescent="0.2">
      <c r="H688" s="279"/>
      <c r="J688" s="279"/>
      <c r="K688" s="279"/>
      <c r="M688" s="279"/>
    </row>
    <row r="689" spans="8:13" ht="15.75" customHeight="1" x14ac:dyDescent="0.2">
      <c r="H689" s="279"/>
      <c r="J689" s="279"/>
      <c r="K689" s="279"/>
      <c r="M689" s="279"/>
    </row>
    <row r="690" spans="8:13" ht="15.75" customHeight="1" x14ac:dyDescent="0.2">
      <c r="H690" s="279"/>
      <c r="J690" s="279"/>
      <c r="K690" s="279"/>
      <c r="M690" s="279"/>
    </row>
    <row r="691" spans="8:13" ht="15.75" customHeight="1" x14ac:dyDescent="0.2">
      <c r="H691" s="279"/>
      <c r="J691" s="279"/>
      <c r="K691" s="279"/>
      <c r="M691" s="279"/>
    </row>
    <row r="692" spans="8:13" ht="15.75" customHeight="1" x14ac:dyDescent="0.2">
      <c r="H692" s="279"/>
      <c r="J692" s="279"/>
      <c r="K692" s="279"/>
      <c r="M692" s="279"/>
    </row>
    <row r="693" spans="8:13" ht="15.75" customHeight="1" x14ac:dyDescent="0.2">
      <c r="H693" s="279"/>
      <c r="J693" s="279"/>
      <c r="K693" s="279"/>
      <c r="M693" s="279"/>
    </row>
    <row r="694" spans="8:13" ht="15.75" customHeight="1" x14ac:dyDescent="0.2">
      <c r="H694" s="279"/>
      <c r="J694" s="279"/>
      <c r="K694" s="279"/>
      <c r="M694" s="279"/>
    </row>
    <row r="695" spans="8:13" ht="15.75" customHeight="1" x14ac:dyDescent="0.2">
      <c r="H695" s="279"/>
      <c r="J695" s="279"/>
      <c r="K695" s="279"/>
      <c r="M695" s="279"/>
    </row>
    <row r="696" spans="8:13" ht="15.75" customHeight="1" x14ac:dyDescent="0.2">
      <c r="H696" s="279"/>
      <c r="J696" s="279"/>
      <c r="K696" s="279"/>
      <c r="M696" s="279"/>
    </row>
    <row r="697" spans="8:13" ht="15.75" customHeight="1" x14ac:dyDescent="0.2">
      <c r="H697" s="279"/>
      <c r="J697" s="279"/>
      <c r="K697" s="279"/>
      <c r="M697" s="279"/>
    </row>
    <row r="698" spans="8:13" ht="15.75" customHeight="1" x14ac:dyDescent="0.2">
      <c r="H698" s="279"/>
      <c r="J698" s="279"/>
      <c r="K698" s="279"/>
      <c r="M698" s="279"/>
    </row>
    <row r="699" spans="8:13" ht="15.75" customHeight="1" x14ac:dyDescent="0.2">
      <c r="H699" s="279"/>
      <c r="J699" s="279"/>
      <c r="K699" s="279"/>
      <c r="M699" s="279"/>
    </row>
    <row r="700" spans="8:13" ht="15.75" customHeight="1" x14ac:dyDescent="0.2">
      <c r="H700" s="279"/>
      <c r="J700" s="279"/>
      <c r="K700" s="279"/>
      <c r="M700" s="279"/>
    </row>
    <row r="701" spans="8:13" ht="15.75" customHeight="1" x14ac:dyDescent="0.2">
      <c r="H701" s="279"/>
      <c r="J701" s="279"/>
      <c r="K701" s="279"/>
      <c r="M701" s="279"/>
    </row>
    <row r="702" spans="8:13" ht="15.75" customHeight="1" x14ac:dyDescent="0.2">
      <c r="H702" s="279"/>
      <c r="J702" s="279"/>
      <c r="K702" s="279"/>
      <c r="M702" s="279"/>
    </row>
    <row r="703" spans="8:13" ht="15.75" customHeight="1" x14ac:dyDescent="0.2">
      <c r="H703" s="279"/>
      <c r="J703" s="279"/>
      <c r="K703" s="279"/>
      <c r="M703" s="279"/>
    </row>
    <row r="704" spans="8:13" ht="15.75" customHeight="1" x14ac:dyDescent="0.2">
      <c r="H704" s="279"/>
      <c r="J704" s="279"/>
      <c r="K704" s="279"/>
      <c r="M704" s="279"/>
    </row>
    <row r="705" spans="8:13" ht="15.75" customHeight="1" x14ac:dyDescent="0.2">
      <c r="H705" s="279"/>
      <c r="J705" s="279"/>
      <c r="K705" s="279"/>
      <c r="M705" s="279"/>
    </row>
    <row r="706" spans="8:13" ht="15.75" customHeight="1" x14ac:dyDescent="0.2">
      <c r="H706" s="279"/>
      <c r="J706" s="279"/>
      <c r="K706" s="279"/>
      <c r="M706" s="279"/>
    </row>
    <row r="707" spans="8:13" ht="15.75" customHeight="1" x14ac:dyDescent="0.2">
      <c r="H707" s="279"/>
      <c r="J707" s="279"/>
      <c r="K707" s="279"/>
      <c r="M707" s="279"/>
    </row>
    <row r="708" spans="8:13" ht="15.75" customHeight="1" x14ac:dyDescent="0.2">
      <c r="H708" s="279"/>
      <c r="J708" s="279"/>
      <c r="K708" s="279"/>
      <c r="M708" s="279"/>
    </row>
    <row r="709" spans="8:13" ht="15.75" customHeight="1" x14ac:dyDescent="0.2">
      <c r="H709" s="279"/>
      <c r="J709" s="279"/>
      <c r="K709" s="279"/>
      <c r="M709" s="279"/>
    </row>
    <row r="710" spans="8:13" ht="15.75" customHeight="1" x14ac:dyDescent="0.2">
      <c r="H710" s="279"/>
      <c r="J710" s="279"/>
      <c r="K710" s="279"/>
      <c r="M710" s="279"/>
    </row>
    <row r="711" spans="8:13" ht="15.75" customHeight="1" x14ac:dyDescent="0.2">
      <c r="H711" s="279"/>
      <c r="J711" s="279"/>
      <c r="K711" s="279"/>
      <c r="M711" s="279"/>
    </row>
    <row r="712" spans="8:13" ht="15.75" customHeight="1" x14ac:dyDescent="0.2">
      <c r="H712" s="279"/>
      <c r="J712" s="279"/>
      <c r="K712" s="279"/>
      <c r="M712" s="279"/>
    </row>
    <row r="713" spans="8:13" ht="15.75" customHeight="1" x14ac:dyDescent="0.2">
      <c r="H713" s="279"/>
      <c r="J713" s="279"/>
      <c r="K713" s="279"/>
      <c r="M713" s="279"/>
    </row>
    <row r="714" spans="8:13" ht="15.75" customHeight="1" x14ac:dyDescent="0.2">
      <c r="H714" s="279"/>
      <c r="J714" s="279"/>
      <c r="K714" s="279"/>
      <c r="M714" s="279"/>
    </row>
    <row r="715" spans="8:13" ht="15.75" customHeight="1" x14ac:dyDescent="0.2">
      <c r="H715" s="279"/>
      <c r="J715" s="279"/>
      <c r="K715" s="279"/>
      <c r="M715" s="279"/>
    </row>
    <row r="716" spans="8:13" ht="15.75" customHeight="1" x14ac:dyDescent="0.2">
      <c r="H716" s="279"/>
      <c r="J716" s="279"/>
      <c r="K716" s="279"/>
      <c r="M716" s="279"/>
    </row>
    <row r="717" spans="8:13" ht="15.75" customHeight="1" x14ac:dyDescent="0.2">
      <c r="H717" s="279"/>
      <c r="J717" s="279"/>
      <c r="K717" s="279"/>
      <c r="M717" s="279"/>
    </row>
    <row r="718" spans="8:13" ht="15.75" customHeight="1" x14ac:dyDescent="0.2">
      <c r="H718" s="279"/>
      <c r="J718" s="279"/>
      <c r="K718" s="279"/>
      <c r="M718" s="279"/>
    </row>
    <row r="719" spans="8:13" ht="15.75" customHeight="1" x14ac:dyDescent="0.2">
      <c r="H719" s="279"/>
      <c r="J719" s="279"/>
      <c r="K719" s="279"/>
      <c r="M719" s="279"/>
    </row>
    <row r="720" spans="8:13" ht="15.75" customHeight="1" x14ac:dyDescent="0.2">
      <c r="H720" s="279"/>
      <c r="J720" s="279"/>
      <c r="K720" s="279"/>
      <c r="M720" s="279"/>
    </row>
    <row r="721" spans="8:13" ht="15.75" customHeight="1" x14ac:dyDescent="0.2">
      <c r="H721" s="279"/>
      <c r="J721" s="279"/>
      <c r="K721" s="279"/>
      <c r="M721" s="279"/>
    </row>
    <row r="722" spans="8:13" ht="15.75" customHeight="1" x14ac:dyDescent="0.2">
      <c r="H722" s="279"/>
      <c r="J722" s="279"/>
      <c r="K722" s="279"/>
      <c r="M722" s="279"/>
    </row>
    <row r="723" spans="8:13" ht="15.75" customHeight="1" x14ac:dyDescent="0.2">
      <c r="H723" s="279"/>
      <c r="J723" s="279"/>
      <c r="K723" s="279"/>
      <c r="M723" s="279"/>
    </row>
    <row r="724" spans="8:13" ht="15.75" customHeight="1" x14ac:dyDescent="0.2">
      <c r="H724" s="279"/>
      <c r="J724" s="279"/>
      <c r="K724" s="279"/>
      <c r="M724" s="279"/>
    </row>
    <row r="725" spans="8:13" ht="15.75" customHeight="1" x14ac:dyDescent="0.2">
      <c r="H725" s="279"/>
      <c r="J725" s="279"/>
      <c r="K725" s="279"/>
      <c r="M725" s="279"/>
    </row>
    <row r="726" spans="8:13" ht="15.75" customHeight="1" x14ac:dyDescent="0.2">
      <c r="H726" s="279"/>
      <c r="J726" s="279"/>
      <c r="K726" s="279"/>
      <c r="M726" s="279"/>
    </row>
    <row r="727" spans="8:13" ht="15.75" customHeight="1" x14ac:dyDescent="0.2">
      <c r="H727" s="279"/>
      <c r="J727" s="279"/>
      <c r="K727" s="279"/>
      <c r="M727" s="279"/>
    </row>
    <row r="728" spans="8:13" ht="15.75" customHeight="1" x14ac:dyDescent="0.2">
      <c r="H728" s="279"/>
      <c r="J728" s="279"/>
      <c r="K728" s="279"/>
      <c r="M728" s="279"/>
    </row>
    <row r="729" spans="8:13" ht="15.75" customHeight="1" x14ac:dyDescent="0.2">
      <c r="H729" s="279"/>
      <c r="J729" s="279"/>
      <c r="K729" s="279"/>
      <c r="M729" s="279"/>
    </row>
    <row r="730" spans="8:13" ht="15.75" customHeight="1" x14ac:dyDescent="0.2">
      <c r="H730" s="279"/>
      <c r="J730" s="279"/>
      <c r="K730" s="279"/>
      <c r="M730" s="279"/>
    </row>
    <row r="731" spans="8:13" ht="15.75" customHeight="1" x14ac:dyDescent="0.2">
      <c r="H731" s="279"/>
      <c r="J731" s="279"/>
      <c r="K731" s="279"/>
      <c r="M731" s="279"/>
    </row>
    <row r="732" spans="8:13" ht="15.75" customHeight="1" x14ac:dyDescent="0.2">
      <c r="H732" s="279"/>
      <c r="J732" s="279"/>
      <c r="K732" s="279"/>
      <c r="M732" s="279"/>
    </row>
    <row r="733" spans="8:13" ht="15.75" customHeight="1" x14ac:dyDescent="0.2">
      <c r="H733" s="279"/>
      <c r="J733" s="279"/>
      <c r="K733" s="279"/>
      <c r="M733" s="279"/>
    </row>
    <row r="734" spans="8:13" ht="15.75" customHeight="1" x14ac:dyDescent="0.2">
      <c r="H734" s="279"/>
      <c r="J734" s="279"/>
      <c r="K734" s="279"/>
      <c r="M734" s="279"/>
    </row>
    <row r="735" spans="8:13" ht="15.75" customHeight="1" x14ac:dyDescent="0.2">
      <c r="H735" s="279"/>
      <c r="J735" s="279"/>
      <c r="K735" s="279"/>
      <c r="M735" s="279"/>
    </row>
    <row r="736" spans="8:13" ht="15.75" customHeight="1" x14ac:dyDescent="0.2">
      <c r="H736" s="279"/>
      <c r="J736" s="279"/>
      <c r="K736" s="279"/>
      <c r="M736" s="279"/>
    </row>
    <row r="737" spans="8:13" ht="15.75" customHeight="1" x14ac:dyDescent="0.2">
      <c r="H737" s="279"/>
      <c r="J737" s="279"/>
      <c r="K737" s="279"/>
      <c r="M737" s="279"/>
    </row>
    <row r="738" spans="8:13" ht="15.75" customHeight="1" x14ac:dyDescent="0.2">
      <c r="H738" s="279"/>
      <c r="J738" s="279"/>
      <c r="K738" s="279"/>
      <c r="M738" s="279"/>
    </row>
    <row r="739" spans="8:13" ht="15.75" customHeight="1" x14ac:dyDescent="0.2">
      <c r="H739" s="279"/>
      <c r="J739" s="279"/>
      <c r="K739" s="279"/>
      <c r="M739" s="279"/>
    </row>
    <row r="740" spans="8:13" ht="15.75" customHeight="1" x14ac:dyDescent="0.2">
      <c r="H740" s="279"/>
      <c r="J740" s="279"/>
      <c r="K740" s="279"/>
      <c r="M740" s="279"/>
    </row>
    <row r="741" spans="8:13" ht="15.75" customHeight="1" x14ac:dyDescent="0.2">
      <c r="H741" s="279"/>
      <c r="J741" s="279"/>
      <c r="K741" s="279"/>
      <c r="M741" s="279"/>
    </row>
    <row r="742" spans="8:13" ht="15.75" customHeight="1" x14ac:dyDescent="0.2">
      <c r="H742" s="279"/>
      <c r="J742" s="279"/>
      <c r="K742" s="279"/>
      <c r="M742" s="279"/>
    </row>
    <row r="743" spans="8:13" ht="15.75" customHeight="1" x14ac:dyDescent="0.2">
      <c r="H743" s="279"/>
      <c r="J743" s="279"/>
      <c r="K743" s="279"/>
      <c r="M743" s="279"/>
    </row>
    <row r="744" spans="8:13" ht="15.75" customHeight="1" x14ac:dyDescent="0.2">
      <c r="H744" s="279"/>
      <c r="J744" s="279"/>
      <c r="K744" s="279"/>
      <c r="M744" s="279"/>
    </row>
    <row r="745" spans="8:13" ht="15.75" customHeight="1" x14ac:dyDescent="0.2">
      <c r="H745" s="279"/>
      <c r="J745" s="279"/>
      <c r="K745" s="279"/>
      <c r="M745" s="279"/>
    </row>
    <row r="746" spans="8:13" ht="15.75" customHeight="1" x14ac:dyDescent="0.2">
      <c r="H746" s="279"/>
      <c r="J746" s="279"/>
      <c r="K746" s="279"/>
      <c r="M746" s="279"/>
    </row>
    <row r="747" spans="8:13" ht="15.75" customHeight="1" x14ac:dyDescent="0.2">
      <c r="H747" s="279"/>
      <c r="J747" s="279"/>
      <c r="K747" s="279"/>
      <c r="M747" s="279"/>
    </row>
    <row r="748" spans="8:13" ht="15.75" customHeight="1" x14ac:dyDescent="0.2">
      <c r="H748" s="279"/>
      <c r="J748" s="279"/>
      <c r="K748" s="279"/>
      <c r="M748" s="279"/>
    </row>
    <row r="749" spans="8:13" ht="15.75" customHeight="1" x14ac:dyDescent="0.2">
      <c r="H749" s="279"/>
      <c r="J749" s="279"/>
      <c r="K749" s="279"/>
      <c r="M749" s="279"/>
    </row>
    <row r="750" spans="8:13" ht="15.75" customHeight="1" x14ac:dyDescent="0.2">
      <c r="H750" s="279"/>
      <c r="J750" s="279"/>
      <c r="K750" s="279"/>
      <c r="M750" s="279"/>
    </row>
    <row r="751" spans="8:13" ht="15.75" customHeight="1" x14ac:dyDescent="0.2">
      <c r="H751" s="279"/>
      <c r="J751" s="279"/>
      <c r="K751" s="279"/>
      <c r="M751" s="279"/>
    </row>
    <row r="752" spans="8:13" ht="15.75" customHeight="1" x14ac:dyDescent="0.2">
      <c r="H752" s="279"/>
      <c r="J752" s="279"/>
      <c r="K752" s="279"/>
      <c r="M752" s="279"/>
    </row>
    <row r="753" spans="8:13" ht="15.75" customHeight="1" x14ac:dyDescent="0.2">
      <c r="H753" s="279"/>
      <c r="J753" s="279"/>
      <c r="K753" s="279"/>
      <c r="M753" s="279"/>
    </row>
    <row r="754" spans="8:13" ht="15.75" customHeight="1" x14ac:dyDescent="0.2">
      <c r="H754" s="279"/>
      <c r="J754" s="279"/>
      <c r="K754" s="279"/>
      <c r="M754" s="279"/>
    </row>
    <row r="755" spans="8:13" ht="15.75" customHeight="1" x14ac:dyDescent="0.2">
      <c r="H755" s="279"/>
      <c r="J755" s="279"/>
      <c r="K755" s="279"/>
      <c r="M755" s="279"/>
    </row>
    <row r="756" spans="8:13" ht="15.75" customHeight="1" x14ac:dyDescent="0.2">
      <c r="H756" s="279"/>
      <c r="J756" s="279"/>
      <c r="K756" s="279"/>
      <c r="M756" s="279"/>
    </row>
    <row r="757" spans="8:13" ht="15.75" customHeight="1" x14ac:dyDescent="0.2">
      <c r="H757" s="279"/>
      <c r="J757" s="279"/>
      <c r="K757" s="279"/>
      <c r="M757" s="279"/>
    </row>
    <row r="758" spans="8:13" ht="15.75" customHeight="1" x14ac:dyDescent="0.2">
      <c r="H758" s="279"/>
      <c r="J758" s="279"/>
      <c r="K758" s="279"/>
      <c r="M758" s="279"/>
    </row>
    <row r="759" spans="8:13" ht="15.75" customHeight="1" x14ac:dyDescent="0.2">
      <c r="H759" s="279"/>
      <c r="J759" s="279"/>
      <c r="K759" s="279"/>
      <c r="M759" s="279"/>
    </row>
    <row r="760" spans="8:13" ht="15.75" customHeight="1" x14ac:dyDescent="0.2">
      <c r="H760" s="279"/>
      <c r="J760" s="279"/>
      <c r="K760" s="279"/>
      <c r="M760" s="279"/>
    </row>
    <row r="761" spans="8:13" ht="15.75" customHeight="1" x14ac:dyDescent="0.2">
      <c r="H761" s="279"/>
      <c r="J761" s="279"/>
      <c r="K761" s="279"/>
      <c r="M761" s="279"/>
    </row>
    <row r="762" spans="8:13" ht="15.75" customHeight="1" x14ac:dyDescent="0.2">
      <c r="H762" s="279"/>
      <c r="J762" s="279"/>
      <c r="K762" s="279"/>
      <c r="M762" s="279"/>
    </row>
    <row r="763" spans="8:13" ht="15.75" customHeight="1" x14ac:dyDescent="0.2">
      <c r="H763" s="279"/>
      <c r="J763" s="279"/>
      <c r="K763" s="279"/>
      <c r="M763" s="279"/>
    </row>
    <row r="764" spans="8:13" ht="15.75" customHeight="1" x14ac:dyDescent="0.2">
      <c r="H764" s="279"/>
      <c r="J764" s="279"/>
      <c r="K764" s="279"/>
      <c r="M764" s="279"/>
    </row>
    <row r="765" spans="8:13" ht="15.75" customHeight="1" x14ac:dyDescent="0.2">
      <c r="H765" s="279"/>
      <c r="J765" s="279"/>
      <c r="K765" s="279"/>
      <c r="M765" s="279"/>
    </row>
    <row r="766" spans="8:13" ht="15.75" customHeight="1" x14ac:dyDescent="0.2">
      <c r="H766" s="279"/>
      <c r="J766" s="279"/>
      <c r="K766" s="279"/>
      <c r="M766" s="279"/>
    </row>
    <row r="767" spans="8:13" ht="15.75" customHeight="1" x14ac:dyDescent="0.2">
      <c r="H767" s="279"/>
      <c r="J767" s="279"/>
      <c r="K767" s="279"/>
      <c r="M767" s="279"/>
    </row>
    <row r="768" spans="8:13" ht="15.75" customHeight="1" x14ac:dyDescent="0.2">
      <c r="H768" s="279"/>
      <c r="J768" s="279"/>
      <c r="K768" s="279"/>
      <c r="M768" s="279"/>
    </row>
    <row r="769" spans="8:13" ht="15.75" customHeight="1" x14ac:dyDescent="0.2">
      <c r="H769" s="279"/>
      <c r="J769" s="279"/>
      <c r="K769" s="279"/>
      <c r="M769" s="279"/>
    </row>
    <row r="770" spans="8:13" ht="15.75" customHeight="1" x14ac:dyDescent="0.2">
      <c r="H770" s="279"/>
      <c r="J770" s="279"/>
      <c r="K770" s="279"/>
      <c r="M770" s="279"/>
    </row>
    <row r="771" spans="8:13" ht="15.75" customHeight="1" x14ac:dyDescent="0.2">
      <c r="H771" s="279"/>
      <c r="J771" s="279"/>
      <c r="K771" s="279"/>
      <c r="M771" s="279"/>
    </row>
    <row r="772" spans="8:13" ht="15.75" customHeight="1" x14ac:dyDescent="0.2">
      <c r="H772" s="279"/>
      <c r="J772" s="279"/>
      <c r="K772" s="279"/>
      <c r="M772" s="279"/>
    </row>
    <row r="773" spans="8:13" ht="15.75" customHeight="1" x14ac:dyDescent="0.2">
      <c r="H773" s="279"/>
      <c r="J773" s="279"/>
      <c r="K773" s="279"/>
      <c r="M773" s="279"/>
    </row>
    <row r="774" spans="8:13" ht="15.75" customHeight="1" x14ac:dyDescent="0.2">
      <c r="H774" s="279"/>
      <c r="J774" s="279"/>
      <c r="K774" s="279"/>
      <c r="M774" s="279"/>
    </row>
    <row r="775" spans="8:13" ht="15.75" customHeight="1" x14ac:dyDescent="0.2">
      <c r="H775" s="279"/>
      <c r="J775" s="279"/>
      <c r="K775" s="279"/>
      <c r="M775" s="279"/>
    </row>
    <row r="776" spans="8:13" ht="15.75" customHeight="1" x14ac:dyDescent="0.2">
      <c r="H776" s="279"/>
      <c r="J776" s="279"/>
      <c r="K776" s="279"/>
      <c r="M776" s="279"/>
    </row>
    <row r="777" spans="8:13" ht="15.75" customHeight="1" x14ac:dyDescent="0.2">
      <c r="H777" s="279"/>
      <c r="J777" s="279"/>
      <c r="K777" s="279"/>
      <c r="M777" s="279"/>
    </row>
    <row r="778" spans="8:13" ht="15.75" customHeight="1" x14ac:dyDescent="0.2">
      <c r="H778" s="279"/>
      <c r="J778" s="279"/>
      <c r="K778" s="279"/>
      <c r="M778" s="279"/>
    </row>
    <row r="779" spans="8:13" ht="15.75" customHeight="1" x14ac:dyDescent="0.2">
      <c r="H779" s="279"/>
      <c r="J779" s="279"/>
      <c r="K779" s="279"/>
      <c r="M779" s="279"/>
    </row>
    <row r="780" spans="8:13" ht="15.75" customHeight="1" x14ac:dyDescent="0.2">
      <c r="H780" s="279"/>
      <c r="J780" s="279"/>
      <c r="K780" s="279"/>
      <c r="M780" s="279"/>
    </row>
    <row r="781" spans="8:13" ht="15.75" customHeight="1" x14ac:dyDescent="0.2">
      <c r="H781" s="279"/>
      <c r="J781" s="279"/>
      <c r="K781" s="279"/>
      <c r="M781" s="279"/>
    </row>
    <row r="782" spans="8:13" ht="15.75" customHeight="1" x14ac:dyDescent="0.2">
      <c r="H782" s="279"/>
      <c r="J782" s="279"/>
      <c r="K782" s="279"/>
      <c r="M782" s="279"/>
    </row>
    <row r="783" spans="8:13" ht="15.75" customHeight="1" x14ac:dyDescent="0.2">
      <c r="H783" s="279"/>
      <c r="J783" s="279"/>
      <c r="K783" s="279"/>
      <c r="M783" s="279"/>
    </row>
    <row r="784" spans="8:13" ht="15.75" customHeight="1" x14ac:dyDescent="0.2">
      <c r="H784" s="279"/>
      <c r="J784" s="279"/>
      <c r="K784" s="279"/>
      <c r="M784" s="279"/>
    </row>
    <row r="785" spans="8:13" ht="15.75" customHeight="1" x14ac:dyDescent="0.2">
      <c r="H785" s="279"/>
      <c r="J785" s="279"/>
      <c r="K785" s="279"/>
      <c r="M785" s="279"/>
    </row>
    <row r="786" spans="8:13" ht="15.75" customHeight="1" x14ac:dyDescent="0.2">
      <c r="H786" s="279"/>
      <c r="J786" s="279"/>
      <c r="K786" s="279"/>
      <c r="M786" s="279"/>
    </row>
    <row r="787" spans="8:13" ht="15.75" customHeight="1" x14ac:dyDescent="0.2">
      <c r="H787" s="279"/>
      <c r="J787" s="279"/>
      <c r="K787" s="279"/>
      <c r="M787" s="279"/>
    </row>
    <row r="788" spans="8:13" ht="15.75" customHeight="1" x14ac:dyDescent="0.2">
      <c r="H788" s="279"/>
      <c r="J788" s="279"/>
      <c r="K788" s="279"/>
      <c r="M788" s="279"/>
    </row>
    <row r="789" spans="8:13" ht="15.75" customHeight="1" x14ac:dyDescent="0.2">
      <c r="H789" s="279"/>
      <c r="J789" s="279"/>
      <c r="K789" s="279"/>
      <c r="M789" s="279"/>
    </row>
    <row r="790" spans="8:13" ht="15.75" customHeight="1" x14ac:dyDescent="0.2">
      <c r="H790" s="279"/>
      <c r="J790" s="279"/>
      <c r="K790" s="279"/>
      <c r="M790" s="279"/>
    </row>
    <row r="791" spans="8:13" ht="15.75" customHeight="1" x14ac:dyDescent="0.2">
      <c r="H791" s="279"/>
      <c r="J791" s="279"/>
      <c r="K791" s="279"/>
      <c r="M791" s="279"/>
    </row>
    <row r="792" spans="8:13" ht="15.75" customHeight="1" x14ac:dyDescent="0.2">
      <c r="H792" s="279"/>
      <c r="J792" s="279"/>
      <c r="K792" s="279"/>
      <c r="M792" s="279"/>
    </row>
    <row r="793" spans="8:13" ht="15.75" customHeight="1" x14ac:dyDescent="0.2">
      <c r="H793" s="279"/>
      <c r="J793" s="279"/>
      <c r="K793" s="279"/>
      <c r="M793" s="279"/>
    </row>
    <row r="794" spans="8:13" ht="15.75" customHeight="1" x14ac:dyDescent="0.2">
      <c r="H794" s="279"/>
      <c r="J794" s="279"/>
      <c r="K794" s="279"/>
      <c r="M794" s="279"/>
    </row>
    <row r="795" spans="8:13" ht="15.75" customHeight="1" x14ac:dyDescent="0.2">
      <c r="H795" s="279"/>
      <c r="J795" s="279"/>
      <c r="K795" s="279"/>
      <c r="M795" s="279"/>
    </row>
    <row r="796" spans="8:13" ht="15.75" customHeight="1" x14ac:dyDescent="0.2">
      <c r="H796" s="279"/>
      <c r="J796" s="279"/>
      <c r="K796" s="279"/>
      <c r="M796" s="279"/>
    </row>
    <row r="797" spans="8:13" ht="15.75" customHeight="1" x14ac:dyDescent="0.2">
      <c r="H797" s="279"/>
      <c r="J797" s="279"/>
      <c r="K797" s="279"/>
      <c r="M797" s="279"/>
    </row>
    <row r="798" spans="8:13" ht="15.75" customHeight="1" x14ac:dyDescent="0.2">
      <c r="H798" s="279"/>
      <c r="J798" s="279"/>
      <c r="K798" s="279"/>
      <c r="M798" s="279"/>
    </row>
    <row r="799" spans="8:13" ht="15.75" customHeight="1" x14ac:dyDescent="0.2">
      <c r="H799" s="279"/>
      <c r="J799" s="279"/>
      <c r="K799" s="279"/>
      <c r="M799" s="279"/>
    </row>
    <row r="800" spans="8:13" ht="15.75" customHeight="1" x14ac:dyDescent="0.2">
      <c r="H800" s="279"/>
      <c r="J800" s="279"/>
      <c r="K800" s="279"/>
      <c r="M800" s="279"/>
    </row>
    <row r="801" spans="8:13" ht="15.75" customHeight="1" x14ac:dyDescent="0.2">
      <c r="H801" s="279"/>
      <c r="J801" s="279"/>
      <c r="K801" s="279"/>
      <c r="M801" s="279"/>
    </row>
    <row r="802" spans="8:13" ht="15.75" customHeight="1" x14ac:dyDescent="0.2">
      <c r="H802" s="279"/>
      <c r="J802" s="279"/>
      <c r="K802" s="279"/>
      <c r="M802" s="279"/>
    </row>
    <row r="803" spans="8:13" ht="15.75" customHeight="1" x14ac:dyDescent="0.2">
      <c r="H803" s="279"/>
      <c r="J803" s="279"/>
      <c r="K803" s="279"/>
      <c r="M803" s="279"/>
    </row>
    <row r="804" spans="8:13" ht="15.75" customHeight="1" x14ac:dyDescent="0.2">
      <c r="H804" s="279"/>
      <c r="J804" s="279"/>
      <c r="K804" s="279"/>
      <c r="M804" s="279"/>
    </row>
    <row r="805" spans="8:13" ht="15.75" customHeight="1" x14ac:dyDescent="0.2">
      <c r="H805" s="279"/>
      <c r="J805" s="279"/>
      <c r="K805" s="279"/>
      <c r="M805" s="279"/>
    </row>
    <row r="806" spans="8:13" ht="15.75" customHeight="1" x14ac:dyDescent="0.2">
      <c r="H806" s="279"/>
      <c r="J806" s="279"/>
      <c r="K806" s="279"/>
      <c r="M806" s="279"/>
    </row>
    <row r="807" spans="8:13" ht="15.75" customHeight="1" x14ac:dyDescent="0.2">
      <c r="H807" s="279"/>
      <c r="J807" s="279"/>
      <c r="K807" s="279"/>
      <c r="M807" s="279"/>
    </row>
    <row r="808" spans="8:13" ht="15.75" customHeight="1" x14ac:dyDescent="0.2">
      <c r="H808" s="279"/>
      <c r="J808" s="279"/>
      <c r="K808" s="279"/>
      <c r="M808" s="279"/>
    </row>
    <row r="809" spans="8:13" ht="15.75" customHeight="1" x14ac:dyDescent="0.2">
      <c r="H809" s="279"/>
      <c r="J809" s="279"/>
      <c r="K809" s="279"/>
      <c r="M809" s="279"/>
    </row>
    <row r="810" spans="8:13" ht="15.75" customHeight="1" x14ac:dyDescent="0.2">
      <c r="H810" s="279"/>
      <c r="J810" s="279"/>
      <c r="K810" s="279"/>
      <c r="M810" s="279"/>
    </row>
    <row r="811" spans="8:13" ht="15.75" customHeight="1" x14ac:dyDescent="0.2">
      <c r="H811" s="279"/>
      <c r="J811" s="279"/>
      <c r="K811" s="279"/>
      <c r="M811" s="279"/>
    </row>
    <row r="812" spans="8:13" ht="15.75" customHeight="1" x14ac:dyDescent="0.2">
      <c r="H812" s="279"/>
      <c r="J812" s="279"/>
      <c r="K812" s="279"/>
      <c r="M812" s="279"/>
    </row>
    <row r="813" spans="8:13" ht="15.75" customHeight="1" x14ac:dyDescent="0.2">
      <c r="H813" s="279"/>
      <c r="J813" s="279"/>
      <c r="K813" s="279"/>
      <c r="M813" s="279"/>
    </row>
    <row r="814" spans="8:13" ht="15.75" customHeight="1" x14ac:dyDescent="0.2">
      <c r="H814" s="279"/>
      <c r="J814" s="279"/>
      <c r="K814" s="279"/>
      <c r="M814" s="279"/>
    </row>
    <row r="815" spans="8:13" ht="15.75" customHeight="1" x14ac:dyDescent="0.2">
      <c r="H815" s="279"/>
      <c r="J815" s="279"/>
      <c r="K815" s="279"/>
      <c r="M815" s="279"/>
    </row>
    <row r="816" spans="8:13" ht="15.75" customHeight="1" x14ac:dyDescent="0.2">
      <c r="H816" s="279"/>
      <c r="J816" s="279"/>
      <c r="K816" s="279"/>
      <c r="M816" s="279"/>
    </row>
    <row r="817" spans="8:13" ht="15.75" customHeight="1" x14ac:dyDescent="0.2">
      <c r="H817" s="279"/>
      <c r="J817" s="279"/>
      <c r="K817" s="279"/>
      <c r="M817" s="279"/>
    </row>
    <row r="818" spans="8:13" ht="15.75" customHeight="1" x14ac:dyDescent="0.2">
      <c r="H818" s="279"/>
      <c r="J818" s="279"/>
      <c r="K818" s="279"/>
      <c r="M818" s="279"/>
    </row>
    <row r="819" spans="8:13" ht="15.75" customHeight="1" x14ac:dyDescent="0.2">
      <c r="H819" s="279"/>
      <c r="J819" s="279"/>
      <c r="K819" s="279"/>
      <c r="M819" s="279"/>
    </row>
    <row r="820" spans="8:13" ht="15.75" customHeight="1" x14ac:dyDescent="0.2">
      <c r="H820" s="279"/>
      <c r="J820" s="279"/>
      <c r="K820" s="279"/>
      <c r="M820" s="279"/>
    </row>
    <row r="821" spans="8:13" ht="15.75" customHeight="1" x14ac:dyDescent="0.2">
      <c r="H821" s="279"/>
      <c r="J821" s="279"/>
      <c r="K821" s="279"/>
      <c r="M821" s="279"/>
    </row>
    <row r="822" spans="8:13" ht="15.75" customHeight="1" x14ac:dyDescent="0.2">
      <c r="H822" s="279"/>
      <c r="J822" s="279"/>
      <c r="K822" s="279"/>
      <c r="M822" s="279"/>
    </row>
    <row r="823" spans="8:13" ht="15.75" customHeight="1" x14ac:dyDescent="0.2">
      <c r="H823" s="279"/>
      <c r="J823" s="279"/>
      <c r="K823" s="279"/>
      <c r="M823" s="279"/>
    </row>
    <row r="824" spans="8:13" ht="15.75" customHeight="1" x14ac:dyDescent="0.2">
      <c r="H824" s="279"/>
      <c r="J824" s="279"/>
      <c r="K824" s="279"/>
      <c r="M824" s="279"/>
    </row>
    <row r="825" spans="8:13" ht="15.75" customHeight="1" x14ac:dyDescent="0.2">
      <c r="H825" s="279"/>
      <c r="J825" s="279"/>
      <c r="K825" s="279"/>
      <c r="M825" s="279"/>
    </row>
    <row r="826" spans="8:13" ht="15.75" customHeight="1" x14ac:dyDescent="0.2">
      <c r="H826" s="279"/>
      <c r="J826" s="279"/>
      <c r="K826" s="279"/>
      <c r="M826" s="279"/>
    </row>
    <row r="827" spans="8:13" ht="15.75" customHeight="1" x14ac:dyDescent="0.2">
      <c r="H827" s="279"/>
      <c r="J827" s="279"/>
      <c r="K827" s="279"/>
      <c r="M827" s="279"/>
    </row>
    <row r="828" spans="8:13" ht="15.75" customHeight="1" x14ac:dyDescent="0.2">
      <c r="H828" s="279"/>
      <c r="J828" s="279"/>
      <c r="K828" s="279"/>
      <c r="M828" s="279"/>
    </row>
    <row r="829" spans="8:13" ht="15.75" customHeight="1" x14ac:dyDescent="0.2">
      <c r="H829" s="279"/>
      <c r="J829" s="279"/>
      <c r="K829" s="279"/>
      <c r="M829" s="279"/>
    </row>
    <row r="830" spans="8:13" ht="15.75" customHeight="1" x14ac:dyDescent="0.2">
      <c r="H830" s="279"/>
      <c r="J830" s="279"/>
      <c r="K830" s="279"/>
      <c r="M830" s="279"/>
    </row>
    <row r="831" spans="8:13" ht="15.75" customHeight="1" x14ac:dyDescent="0.2">
      <c r="H831" s="279"/>
      <c r="J831" s="279"/>
      <c r="K831" s="279"/>
      <c r="M831" s="279"/>
    </row>
    <row r="832" spans="8:13" ht="15.75" customHeight="1" x14ac:dyDescent="0.2">
      <c r="H832" s="279"/>
      <c r="J832" s="279"/>
      <c r="K832" s="279"/>
      <c r="M832" s="279"/>
    </row>
    <row r="833" spans="8:13" ht="15.75" customHeight="1" x14ac:dyDescent="0.2">
      <c r="H833" s="279"/>
      <c r="J833" s="279"/>
      <c r="K833" s="279"/>
      <c r="M833" s="279"/>
    </row>
    <row r="834" spans="8:13" ht="15.75" customHeight="1" x14ac:dyDescent="0.2">
      <c r="H834" s="279"/>
      <c r="J834" s="279"/>
      <c r="K834" s="279"/>
      <c r="M834" s="279"/>
    </row>
    <row r="835" spans="8:13" ht="15.75" customHeight="1" x14ac:dyDescent="0.2">
      <c r="H835" s="279"/>
      <c r="J835" s="279"/>
      <c r="K835" s="279"/>
      <c r="M835" s="279"/>
    </row>
    <row r="836" spans="8:13" ht="15.75" customHeight="1" x14ac:dyDescent="0.2">
      <c r="H836" s="279"/>
      <c r="J836" s="279"/>
      <c r="K836" s="279"/>
      <c r="M836" s="279"/>
    </row>
    <row r="837" spans="8:13" ht="15.75" customHeight="1" x14ac:dyDescent="0.2">
      <c r="H837" s="279"/>
      <c r="J837" s="279"/>
      <c r="K837" s="279"/>
      <c r="M837" s="279"/>
    </row>
    <row r="838" spans="8:13" ht="15.75" customHeight="1" x14ac:dyDescent="0.2">
      <c r="H838" s="279"/>
      <c r="J838" s="279"/>
      <c r="K838" s="279"/>
      <c r="M838" s="279"/>
    </row>
    <row r="839" spans="8:13" ht="15.75" customHeight="1" x14ac:dyDescent="0.2">
      <c r="H839" s="279"/>
      <c r="J839" s="279"/>
      <c r="K839" s="279"/>
      <c r="M839" s="279"/>
    </row>
    <row r="840" spans="8:13" ht="15.75" customHeight="1" x14ac:dyDescent="0.2">
      <c r="H840" s="279"/>
      <c r="J840" s="279"/>
      <c r="K840" s="279"/>
      <c r="M840" s="279"/>
    </row>
    <row r="841" spans="8:13" ht="15.75" customHeight="1" x14ac:dyDescent="0.2">
      <c r="H841" s="279"/>
      <c r="J841" s="279"/>
      <c r="K841" s="279"/>
      <c r="M841" s="279"/>
    </row>
    <row r="842" spans="8:13" ht="15.75" customHeight="1" x14ac:dyDescent="0.2">
      <c r="H842" s="279"/>
      <c r="J842" s="279"/>
      <c r="K842" s="279"/>
      <c r="M842" s="279"/>
    </row>
    <row r="843" spans="8:13" ht="15.75" customHeight="1" x14ac:dyDescent="0.2">
      <c r="H843" s="279"/>
      <c r="J843" s="279"/>
      <c r="K843" s="279"/>
      <c r="M843" s="279"/>
    </row>
    <row r="844" spans="8:13" ht="15.75" customHeight="1" x14ac:dyDescent="0.2">
      <c r="H844" s="279"/>
      <c r="J844" s="279"/>
      <c r="K844" s="279"/>
      <c r="M844" s="279"/>
    </row>
    <row r="845" spans="8:13" ht="15.75" customHeight="1" x14ac:dyDescent="0.2">
      <c r="H845" s="279"/>
      <c r="J845" s="279"/>
      <c r="K845" s="279"/>
      <c r="M845" s="279"/>
    </row>
    <row r="846" spans="8:13" ht="15.75" customHeight="1" x14ac:dyDescent="0.2">
      <c r="H846" s="279"/>
      <c r="J846" s="279"/>
      <c r="K846" s="279"/>
      <c r="M846" s="279"/>
    </row>
    <row r="847" spans="8:13" ht="15.75" customHeight="1" x14ac:dyDescent="0.2">
      <c r="H847" s="279"/>
      <c r="J847" s="279"/>
      <c r="K847" s="279"/>
      <c r="M847" s="279"/>
    </row>
    <row r="848" spans="8:13" ht="15.75" customHeight="1" x14ac:dyDescent="0.2">
      <c r="H848" s="279"/>
      <c r="J848" s="279"/>
      <c r="K848" s="279"/>
      <c r="M848" s="279"/>
    </row>
    <row r="849" spans="8:13" ht="15.75" customHeight="1" x14ac:dyDescent="0.2">
      <c r="H849" s="279"/>
      <c r="J849" s="279"/>
      <c r="K849" s="279"/>
      <c r="M849" s="279"/>
    </row>
    <row r="850" spans="8:13" ht="15.75" customHeight="1" x14ac:dyDescent="0.2">
      <c r="H850" s="279"/>
      <c r="J850" s="279"/>
      <c r="K850" s="279"/>
      <c r="M850" s="279"/>
    </row>
    <row r="851" spans="8:13" ht="15.75" customHeight="1" x14ac:dyDescent="0.2">
      <c r="H851" s="279"/>
      <c r="J851" s="279"/>
      <c r="K851" s="279"/>
      <c r="M851" s="279"/>
    </row>
    <row r="852" spans="8:13" ht="15.75" customHeight="1" x14ac:dyDescent="0.2">
      <c r="H852" s="279"/>
      <c r="J852" s="279"/>
      <c r="K852" s="279"/>
      <c r="M852" s="279"/>
    </row>
    <row r="853" spans="8:13" ht="15.75" customHeight="1" x14ac:dyDescent="0.2">
      <c r="H853" s="279"/>
      <c r="J853" s="279"/>
      <c r="K853" s="279"/>
      <c r="M853" s="279"/>
    </row>
    <row r="854" spans="8:13" ht="15.75" customHeight="1" x14ac:dyDescent="0.2">
      <c r="H854" s="279"/>
      <c r="J854" s="279"/>
      <c r="K854" s="279"/>
      <c r="M854" s="279"/>
    </row>
    <row r="855" spans="8:13" ht="15.75" customHeight="1" x14ac:dyDescent="0.2">
      <c r="H855" s="279"/>
      <c r="J855" s="279"/>
      <c r="K855" s="279"/>
      <c r="M855" s="279"/>
    </row>
    <row r="856" spans="8:13" ht="15.75" customHeight="1" x14ac:dyDescent="0.2">
      <c r="H856" s="279"/>
      <c r="J856" s="279"/>
      <c r="K856" s="279"/>
      <c r="M856" s="279"/>
    </row>
    <row r="857" spans="8:13" ht="15.75" customHeight="1" x14ac:dyDescent="0.2">
      <c r="H857" s="279"/>
      <c r="J857" s="279"/>
      <c r="K857" s="279"/>
      <c r="M857" s="279"/>
    </row>
    <row r="858" spans="8:13" ht="15.75" customHeight="1" x14ac:dyDescent="0.2">
      <c r="H858" s="279"/>
      <c r="J858" s="279"/>
      <c r="K858" s="279"/>
      <c r="M858" s="279"/>
    </row>
    <row r="859" spans="8:13" ht="15.75" customHeight="1" x14ac:dyDescent="0.2">
      <c r="H859" s="279"/>
      <c r="J859" s="279"/>
      <c r="K859" s="279"/>
      <c r="M859" s="279"/>
    </row>
    <row r="860" spans="8:13" ht="15.75" customHeight="1" x14ac:dyDescent="0.2">
      <c r="H860" s="279"/>
      <c r="J860" s="279"/>
      <c r="K860" s="279"/>
      <c r="M860" s="279"/>
    </row>
    <row r="861" spans="8:13" ht="15.75" customHeight="1" x14ac:dyDescent="0.2">
      <c r="H861" s="279"/>
      <c r="J861" s="279"/>
      <c r="K861" s="279"/>
      <c r="M861" s="279"/>
    </row>
    <row r="862" spans="8:13" ht="15.75" customHeight="1" x14ac:dyDescent="0.2">
      <c r="H862" s="279"/>
      <c r="J862" s="279"/>
      <c r="K862" s="279"/>
      <c r="M862" s="279"/>
    </row>
    <row r="863" spans="8:13" ht="15.75" customHeight="1" x14ac:dyDescent="0.2">
      <c r="H863" s="279"/>
      <c r="J863" s="279"/>
      <c r="K863" s="279"/>
      <c r="M863" s="279"/>
    </row>
    <row r="864" spans="8:13" ht="15.75" customHeight="1" x14ac:dyDescent="0.2">
      <c r="H864" s="279"/>
      <c r="J864" s="279"/>
      <c r="K864" s="279"/>
      <c r="M864" s="279"/>
    </row>
    <row r="865" spans="8:13" ht="15.75" customHeight="1" x14ac:dyDescent="0.2">
      <c r="H865" s="279"/>
      <c r="J865" s="279"/>
      <c r="K865" s="279"/>
      <c r="M865" s="279"/>
    </row>
    <row r="866" spans="8:13" ht="15.75" customHeight="1" x14ac:dyDescent="0.2">
      <c r="H866" s="279"/>
      <c r="J866" s="279"/>
      <c r="K866" s="279"/>
      <c r="M866" s="279"/>
    </row>
    <row r="867" spans="8:13" ht="15.75" customHeight="1" x14ac:dyDescent="0.2">
      <c r="H867" s="279"/>
      <c r="J867" s="279"/>
      <c r="K867" s="279"/>
      <c r="M867" s="279"/>
    </row>
    <row r="868" spans="8:13" ht="15.75" customHeight="1" x14ac:dyDescent="0.2">
      <c r="H868" s="279"/>
      <c r="J868" s="279"/>
      <c r="K868" s="279"/>
      <c r="M868" s="279"/>
    </row>
    <row r="869" spans="8:13" ht="15.75" customHeight="1" x14ac:dyDescent="0.2">
      <c r="H869" s="279"/>
      <c r="J869" s="279"/>
      <c r="K869" s="279"/>
      <c r="M869" s="279"/>
    </row>
    <row r="870" spans="8:13" ht="15.75" customHeight="1" x14ac:dyDescent="0.2">
      <c r="H870" s="279"/>
      <c r="J870" s="279"/>
      <c r="K870" s="279"/>
      <c r="M870" s="279"/>
    </row>
    <row r="871" spans="8:13" ht="15.75" customHeight="1" x14ac:dyDescent="0.2">
      <c r="H871" s="279"/>
      <c r="J871" s="279"/>
      <c r="K871" s="279"/>
      <c r="M871" s="279"/>
    </row>
    <row r="872" spans="8:13" ht="15.75" customHeight="1" x14ac:dyDescent="0.2">
      <c r="H872" s="279"/>
      <c r="J872" s="279"/>
      <c r="K872" s="279"/>
      <c r="M872" s="279"/>
    </row>
    <row r="873" spans="8:13" ht="15.75" customHeight="1" x14ac:dyDescent="0.2">
      <c r="H873" s="279"/>
      <c r="J873" s="279"/>
      <c r="K873" s="279"/>
      <c r="M873" s="279"/>
    </row>
    <row r="874" spans="8:13" ht="15.75" customHeight="1" x14ac:dyDescent="0.2">
      <c r="H874" s="279"/>
      <c r="J874" s="279"/>
      <c r="K874" s="279"/>
      <c r="M874" s="279"/>
    </row>
    <row r="875" spans="8:13" ht="15.75" customHeight="1" x14ac:dyDescent="0.2">
      <c r="H875" s="279"/>
      <c r="J875" s="279"/>
      <c r="K875" s="279"/>
      <c r="M875" s="279"/>
    </row>
    <row r="876" spans="8:13" ht="15.75" customHeight="1" x14ac:dyDescent="0.2">
      <c r="H876" s="279"/>
      <c r="J876" s="279"/>
      <c r="K876" s="279"/>
      <c r="M876" s="279"/>
    </row>
    <row r="877" spans="8:13" ht="15.75" customHeight="1" x14ac:dyDescent="0.2">
      <c r="H877" s="279"/>
      <c r="J877" s="279"/>
      <c r="K877" s="279"/>
      <c r="M877" s="279"/>
    </row>
    <row r="878" spans="8:13" ht="15.75" customHeight="1" x14ac:dyDescent="0.2">
      <c r="H878" s="279"/>
      <c r="J878" s="279"/>
      <c r="K878" s="279"/>
      <c r="M878" s="279"/>
    </row>
    <row r="879" spans="8:13" ht="15.75" customHeight="1" x14ac:dyDescent="0.2">
      <c r="H879" s="279"/>
      <c r="J879" s="279"/>
      <c r="K879" s="279"/>
      <c r="M879" s="279"/>
    </row>
    <row r="880" spans="8:13" ht="15.75" customHeight="1" x14ac:dyDescent="0.2">
      <c r="H880" s="279"/>
      <c r="J880" s="279"/>
      <c r="K880" s="279"/>
      <c r="M880" s="279"/>
    </row>
    <row r="881" spans="8:13" ht="15.75" customHeight="1" x14ac:dyDescent="0.2">
      <c r="H881" s="279"/>
      <c r="J881" s="279"/>
      <c r="K881" s="279"/>
      <c r="M881" s="279"/>
    </row>
    <row r="882" spans="8:13" ht="15.75" customHeight="1" x14ac:dyDescent="0.2">
      <c r="H882" s="279"/>
      <c r="J882" s="279"/>
      <c r="K882" s="279"/>
      <c r="M882" s="279"/>
    </row>
    <row r="883" spans="8:13" ht="15.75" customHeight="1" x14ac:dyDescent="0.2">
      <c r="H883" s="279"/>
      <c r="J883" s="279"/>
      <c r="K883" s="279"/>
      <c r="M883" s="279"/>
    </row>
    <row r="884" spans="8:13" ht="15.75" customHeight="1" x14ac:dyDescent="0.2">
      <c r="H884" s="279"/>
      <c r="J884" s="279"/>
      <c r="K884" s="279"/>
      <c r="M884" s="279"/>
    </row>
    <row r="885" spans="8:13" ht="15.75" customHeight="1" x14ac:dyDescent="0.2">
      <c r="H885" s="279"/>
      <c r="J885" s="279"/>
      <c r="K885" s="279"/>
      <c r="M885" s="279"/>
    </row>
    <row r="886" spans="8:13" ht="15.75" customHeight="1" x14ac:dyDescent="0.2">
      <c r="H886" s="279"/>
      <c r="J886" s="279"/>
      <c r="K886" s="279"/>
      <c r="M886" s="279"/>
    </row>
    <row r="887" spans="8:13" ht="15.75" customHeight="1" x14ac:dyDescent="0.2">
      <c r="H887" s="279"/>
      <c r="J887" s="279"/>
      <c r="K887" s="279"/>
      <c r="M887" s="279"/>
    </row>
    <row r="888" spans="8:13" ht="15.75" customHeight="1" x14ac:dyDescent="0.2">
      <c r="H888" s="279"/>
      <c r="J888" s="279"/>
      <c r="K888" s="279"/>
      <c r="M888" s="279"/>
    </row>
    <row r="889" spans="8:13" ht="15.75" customHeight="1" x14ac:dyDescent="0.2">
      <c r="H889" s="279"/>
      <c r="J889" s="279"/>
      <c r="K889" s="279"/>
      <c r="M889" s="279"/>
    </row>
    <row r="890" spans="8:13" ht="15.75" customHeight="1" x14ac:dyDescent="0.2">
      <c r="H890" s="279"/>
      <c r="J890" s="279"/>
      <c r="K890" s="279"/>
      <c r="M890" s="279"/>
    </row>
    <row r="891" spans="8:13" ht="15.75" customHeight="1" x14ac:dyDescent="0.2">
      <c r="H891" s="279"/>
      <c r="J891" s="279"/>
      <c r="K891" s="279"/>
      <c r="M891" s="279"/>
    </row>
    <row r="892" spans="8:13" ht="15.75" customHeight="1" x14ac:dyDescent="0.2">
      <c r="H892" s="279"/>
      <c r="J892" s="279"/>
      <c r="K892" s="279"/>
      <c r="M892" s="279"/>
    </row>
    <row r="893" spans="8:13" ht="15.75" customHeight="1" x14ac:dyDescent="0.2">
      <c r="H893" s="279"/>
      <c r="J893" s="279"/>
      <c r="K893" s="279"/>
      <c r="M893" s="279"/>
    </row>
    <row r="894" spans="8:13" ht="15.75" customHeight="1" x14ac:dyDescent="0.2">
      <c r="H894" s="279"/>
      <c r="J894" s="279"/>
      <c r="K894" s="279"/>
      <c r="M894" s="279"/>
    </row>
    <row r="895" spans="8:13" ht="15.75" customHeight="1" x14ac:dyDescent="0.2">
      <c r="H895" s="279"/>
      <c r="J895" s="279"/>
      <c r="K895" s="279"/>
      <c r="M895" s="279"/>
    </row>
    <row r="896" spans="8:13" ht="15.75" customHeight="1" x14ac:dyDescent="0.2">
      <c r="H896" s="279"/>
      <c r="J896" s="279"/>
      <c r="K896" s="279"/>
      <c r="M896" s="279"/>
    </row>
    <row r="897" spans="8:13" ht="15.75" customHeight="1" x14ac:dyDescent="0.2">
      <c r="H897" s="279"/>
      <c r="J897" s="279"/>
      <c r="K897" s="279"/>
      <c r="M897" s="279"/>
    </row>
    <row r="898" spans="8:13" ht="15.75" customHeight="1" x14ac:dyDescent="0.2">
      <c r="H898" s="279"/>
      <c r="J898" s="279"/>
      <c r="K898" s="279"/>
      <c r="M898" s="279"/>
    </row>
    <row r="899" spans="8:13" ht="15.75" customHeight="1" x14ac:dyDescent="0.2">
      <c r="H899" s="279"/>
      <c r="J899" s="279"/>
      <c r="K899" s="279"/>
      <c r="M899" s="279"/>
    </row>
    <row r="900" spans="8:13" ht="15.75" customHeight="1" x14ac:dyDescent="0.2">
      <c r="H900" s="279"/>
      <c r="J900" s="279"/>
      <c r="K900" s="279"/>
      <c r="M900" s="279"/>
    </row>
    <row r="901" spans="8:13" ht="15.75" customHeight="1" x14ac:dyDescent="0.2">
      <c r="H901" s="279"/>
      <c r="J901" s="279"/>
      <c r="K901" s="279"/>
      <c r="M901" s="279"/>
    </row>
    <row r="902" spans="8:13" ht="15.75" customHeight="1" x14ac:dyDescent="0.2">
      <c r="H902" s="279"/>
      <c r="J902" s="279"/>
      <c r="K902" s="279"/>
      <c r="M902" s="279"/>
    </row>
    <row r="903" spans="8:13" ht="15.75" customHeight="1" x14ac:dyDescent="0.2">
      <c r="H903" s="279"/>
      <c r="J903" s="279"/>
      <c r="K903" s="279"/>
      <c r="M903" s="279"/>
    </row>
    <row r="904" spans="8:13" ht="15.75" customHeight="1" x14ac:dyDescent="0.2">
      <c r="H904" s="279"/>
      <c r="J904" s="279"/>
      <c r="K904" s="279"/>
      <c r="M904" s="279"/>
    </row>
    <row r="905" spans="8:13" ht="15.75" customHeight="1" x14ac:dyDescent="0.2">
      <c r="H905" s="279"/>
      <c r="J905" s="279"/>
      <c r="K905" s="279"/>
      <c r="M905" s="279"/>
    </row>
    <row r="906" spans="8:13" ht="15.75" customHeight="1" x14ac:dyDescent="0.2">
      <c r="H906" s="279"/>
      <c r="J906" s="279"/>
      <c r="K906" s="279"/>
      <c r="M906" s="279"/>
    </row>
    <row r="907" spans="8:13" ht="15.75" customHeight="1" x14ac:dyDescent="0.2">
      <c r="H907" s="279"/>
      <c r="J907" s="279"/>
      <c r="K907" s="279"/>
      <c r="M907" s="279"/>
    </row>
    <row r="908" spans="8:13" ht="15.75" customHeight="1" x14ac:dyDescent="0.2">
      <c r="H908" s="279"/>
      <c r="J908" s="279"/>
      <c r="K908" s="279"/>
      <c r="M908" s="279"/>
    </row>
    <row r="909" spans="8:13" ht="15.75" customHeight="1" x14ac:dyDescent="0.2">
      <c r="H909" s="279"/>
      <c r="J909" s="279"/>
      <c r="K909" s="279"/>
      <c r="M909" s="279"/>
    </row>
    <row r="910" spans="8:13" ht="15.75" customHeight="1" x14ac:dyDescent="0.2">
      <c r="H910" s="279"/>
      <c r="J910" s="279"/>
      <c r="K910" s="279"/>
      <c r="M910" s="279"/>
    </row>
    <row r="911" spans="8:13" ht="15.75" customHeight="1" x14ac:dyDescent="0.2">
      <c r="H911" s="279"/>
      <c r="J911" s="279"/>
      <c r="K911" s="279"/>
      <c r="M911" s="279"/>
    </row>
    <row r="912" spans="8:13" ht="15.75" customHeight="1" x14ac:dyDescent="0.2">
      <c r="H912" s="279"/>
      <c r="J912" s="279"/>
      <c r="K912" s="279"/>
      <c r="M912" s="279"/>
    </row>
    <row r="913" spans="8:13" ht="15.75" customHeight="1" x14ac:dyDescent="0.2">
      <c r="H913" s="279"/>
      <c r="J913" s="279"/>
      <c r="K913" s="279"/>
      <c r="M913" s="279"/>
    </row>
    <row r="914" spans="8:13" ht="15.75" customHeight="1" x14ac:dyDescent="0.2">
      <c r="H914" s="279"/>
      <c r="J914" s="279"/>
      <c r="K914" s="279"/>
      <c r="M914" s="279"/>
    </row>
    <row r="915" spans="8:13" ht="15.75" customHeight="1" x14ac:dyDescent="0.2">
      <c r="H915" s="279"/>
      <c r="J915" s="279"/>
      <c r="K915" s="279"/>
      <c r="M915" s="279"/>
    </row>
    <row r="916" spans="8:13" ht="15.75" customHeight="1" x14ac:dyDescent="0.2">
      <c r="H916" s="279"/>
      <c r="J916" s="279"/>
      <c r="K916" s="279"/>
      <c r="M916" s="279"/>
    </row>
    <row r="917" spans="8:13" ht="15.75" customHeight="1" x14ac:dyDescent="0.2">
      <c r="H917" s="279"/>
      <c r="J917" s="279"/>
      <c r="K917" s="279"/>
      <c r="M917" s="279"/>
    </row>
    <row r="918" spans="8:13" ht="15.75" customHeight="1" x14ac:dyDescent="0.2">
      <c r="H918" s="279"/>
      <c r="J918" s="279"/>
      <c r="K918" s="279"/>
      <c r="M918" s="279"/>
    </row>
    <row r="919" spans="8:13" ht="15.75" customHeight="1" x14ac:dyDescent="0.2">
      <c r="H919" s="279"/>
      <c r="J919" s="279"/>
      <c r="K919" s="279"/>
      <c r="M919" s="279"/>
    </row>
    <row r="920" spans="8:13" ht="15.75" customHeight="1" x14ac:dyDescent="0.2">
      <c r="H920" s="279"/>
      <c r="J920" s="279"/>
      <c r="K920" s="279"/>
      <c r="M920" s="279"/>
    </row>
    <row r="921" spans="8:13" ht="15.75" customHeight="1" x14ac:dyDescent="0.2">
      <c r="H921" s="279"/>
      <c r="J921" s="279"/>
      <c r="K921" s="279"/>
      <c r="M921" s="279"/>
    </row>
    <row r="922" spans="8:13" ht="15.75" customHeight="1" x14ac:dyDescent="0.2">
      <c r="H922" s="279"/>
      <c r="J922" s="279"/>
      <c r="K922" s="279"/>
      <c r="M922" s="279"/>
    </row>
    <row r="923" spans="8:13" ht="15.75" customHeight="1" x14ac:dyDescent="0.2">
      <c r="H923" s="279"/>
      <c r="J923" s="279"/>
      <c r="K923" s="279"/>
      <c r="M923" s="279"/>
    </row>
    <row r="924" spans="8:13" ht="15.75" customHeight="1" x14ac:dyDescent="0.2">
      <c r="H924" s="279"/>
      <c r="J924" s="279"/>
      <c r="K924" s="279"/>
      <c r="M924" s="279"/>
    </row>
    <row r="925" spans="8:13" ht="15.75" customHeight="1" x14ac:dyDescent="0.2">
      <c r="H925" s="279"/>
      <c r="J925" s="279"/>
      <c r="K925" s="279"/>
      <c r="M925" s="279"/>
    </row>
    <row r="926" spans="8:13" ht="15.75" customHeight="1" x14ac:dyDescent="0.2">
      <c r="H926" s="279"/>
      <c r="J926" s="279"/>
      <c r="K926" s="279"/>
      <c r="M926" s="279"/>
    </row>
    <row r="927" spans="8:13" ht="15.75" customHeight="1" x14ac:dyDescent="0.2">
      <c r="H927" s="279"/>
      <c r="J927" s="279"/>
      <c r="K927" s="279"/>
      <c r="M927" s="279"/>
    </row>
    <row r="928" spans="8:13" ht="15.75" customHeight="1" x14ac:dyDescent="0.2">
      <c r="H928" s="279"/>
      <c r="J928" s="279"/>
      <c r="K928" s="279"/>
      <c r="M928" s="279"/>
    </row>
    <row r="929" spans="8:13" ht="15.75" customHeight="1" x14ac:dyDescent="0.2">
      <c r="H929" s="279"/>
      <c r="J929" s="279"/>
      <c r="K929" s="279"/>
      <c r="M929" s="279"/>
    </row>
    <row r="930" spans="8:13" ht="15.75" customHeight="1" x14ac:dyDescent="0.2">
      <c r="H930" s="279"/>
      <c r="J930" s="279"/>
      <c r="K930" s="279"/>
      <c r="M930" s="279"/>
    </row>
    <row r="931" spans="8:13" ht="15.75" customHeight="1" x14ac:dyDescent="0.2">
      <c r="H931" s="279"/>
      <c r="J931" s="279"/>
      <c r="K931" s="279"/>
      <c r="M931" s="279"/>
    </row>
    <row r="932" spans="8:13" ht="15.75" customHeight="1" x14ac:dyDescent="0.2">
      <c r="H932" s="279"/>
      <c r="J932" s="279"/>
      <c r="K932" s="279"/>
      <c r="M932" s="279"/>
    </row>
    <row r="933" spans="8:13" ht="15.75" customHeight="1" x14ac:dyDescent="0.2">
      <c r="H933" s="279"/>
      <c r="J933" s="279"/>
      <c r="K933" s="279"/>
      <c r="M933" s="279"/>
    </row>
    <row r="934" spans="8:13" ht="15.75" customHeight="1" x14ac:dyDescent="0.2">
      <c r="H934" s="279"/>
      <c r="J934" s="279"/>
      <c r="K934" s="279"/>
      <c r="M934" s="279"/>
    </row>
    <row r="935" spans="8:13" ht="15.75" customHeight="1" x14ac:dyDescent="0.2">
      <c r="H935" s="279"/>
      <c r="J935" s="279"/>
      <c r="K935" s="279"/>
      <c r="M935" s="279"/>
    </row>
    <row r="936" spans="8:13" ht="15.75" customHeight="1" x14ac:dyDescent="0.2">
      <c r="H936" s="279"/>
      <c r="J936" s="279"/>
      <c r="K936" s="279"/>
      <c r="M936" s="279"/>
    </row>
    <row r="937" spans="8:13" ht="15.75" customHeight="1" x14ac:dyDescent="0.2">
      <c r="H937" s="279"/>
      <c r="J937" s="279"/>
      <c r="K937" s="279"/>
      <c r="M937" s="279"/>
    </row>
    <row r="938" spans="8:13" ht="15.75" customHeight="1" x14ac:dyDescent="0.2">
      <c r="H938" s="279"/>
      <c r="J938" s="279"/>
      <c r="K938" s="279"/>
      <c r="M938" s="279"/>
    </row>
    <row r="939" spans="8:13" ht="15.75" customHeight="1" x14ac:dyDescent="0.2">
      <c r="H939" s="279"/>
      <c r="J939" s="279"/>
      <c r="K939" s="279"/>
      <c r="M939" s="279"/>
    </row>
    <row r="940" spans="8:13" ht="15.75" customHeight="1" x14ac:dyDescent="0.2">
      <c r="H940" s="279"/>
      <c r="J940" s="279"/>
      <c r="K940" s="279"/>
      <c r="M940" s="279"/>
    </row>
    <row r="941" spans="8:13" ht="15.75" customHeight="1" x14ac:dyDescent="0.2">
      <c r="H941" s="279"/>
      <c r="J941" s="279"/>
      <c r="K941" s="279"/>
      <c r="M941" s="279"/>
    </row>
    <row r="942" spans="8:13" ht="15.75" customHeight="1" x14ac:dyDescent="0.2">
      <c r="H942" s="279"/>
      <c r="J942" s="279"/>
      <c r="K942" s="279"/>
      <c r="M942" s="279"/>
    </row>
    <row r="943" spans="8:13" ht="15.75" customHeight="1" x14ac:dyDescent="0.2">
      <c r="H943" s="279"/>
      <c r="J943" s="279"/>
      <c r="K943" s="279"/>
      <c r="M943" s="279"/>
    </row>
    <row r="944" spans="8:13" ht="15.75" customHeight="1" x14ac:dyDescent="0.2">
      <c r="H944" s="279"/>
      <c r="J944" s="279"/>
      <c r="K944" s="279"/>
      <c r="M944" s="279"/>
    </row>
    <row r="945" spans="8:13" ht="15.75" customHeight="1" x14ac:dyDescent="0.2">
      <c r="H945" s="279"/>
      <c r="J945" s="279"/>
      <c r="K945" s="279"/>
      <c r="M945" s="279"/>
    </row>
    <row r="946" spans="8:13" ht="15.75" customHeight="1" x14ac:dyDescent="0.2">
      <c r="H946" s="279"/>
      <c r="J946" s="279"/>
      <c r="K946" s="279"/>
      <c r="M946" s="279"/>
    </row>
    <row r="947" spans="8:13" ht="15.75" customHeight="1" x14ac:dyDescent="0.2">
      <c r="H947" s="279"/>
      <c r="J947" s="279"/>
      <c r="K947" s="279"/>
      <c r="M947" s="279"/>
    </row>
    <row r="948" spans="8:13" ht="15.75" customHeight="1" x14ac:dyDescent="0.2">
      <c r="H948" s="279"/>
      <c r="J948" s="279"/>
      <c r="K948" s="279"/>
      <c r="M948" s="279"/>
    </row>
    <row r="949" spans="8:13" ht="15.75" customHeight="1" x14ac:dyDescent="0.2">
      <c r="H949" s="279"/>
      <c r="J949" s="279"/>
      <c r="K949" s="279"/>
      <c r="M949" s="279"/>
    </row>
    <row r="950" spans="8:13" ht="15.75" customHeight="1" x14ac:dyDescent="0.2">
      <c r="H950" s="279"/>
      <c r="J950" s="279"/>
      <c r="K950" s="279"/>
      <c r="M950" s="279"/>
    </row>
    <row r="951" spans="8:13" ht="15.75" customHeight="1" x14ac:dyDescent="0.2">
      <c r="H951" s="279"/>
      <c r="J951" s="279"/>
      <c r="K951" s="279"/>
      <c r="M951" s="279"/>
    </row>
    <row r="952" spans="8:13" ht="15.75" customHeight="1" x14ac:dyDescent="0.2">
      <c r="H952" s="279"/>
      <c r="J952" s="279"/>
      <c r="K952" s="279"/>
      <c r="M952" s="279"/>
    </row>
    <row r="953" spans="8:13" ht="15.75" customHeight="1" x14ac:dyDescent="0.2">
      <c r="H953" s="279"/>
      <c r="J953" s="279"/>
      <c r="K953" s="279"/>
      <c r="M953" s="279"/>
    </row>
    <row r="954" spans="8:13" ht="15.75" customHeight="1" x14ac:dyDescent="0.2">
      <c r="H954" s="279"/>
      <c r="J954" s="279"/>
      <c r="K954" s="279"/>
      <c r="M954" s="279"/>
    </row>
    <row r="955" spans="8:13" ht="15.75" customHeight="1" x14ac:dyDescent="0.2">
      <c r="H955" s="279"/>
      <c r="J955" s="279"/>
      <c r="K955" s="279"/>
      <c r="M955" s="279"/>
    </row>
    <row r="956" spans="8:13" ht="15.75" customHeight="1" x14ac:dyDescent="0.2">
      <c r="H956" s="279"/>
      <c r="J956" s="279"/>
      <c r="K956" s="279"/>
      <c r="M956" s="279"/>
    </row>
    <row r="957" spans="8:13" ht="15.75" customHeight="1" x14ac:dyDescent="0.2">
      <c r="H957" s="279"/>
      <c r="J957" s="279"/>
      <c r="K957" s="279"/>
      <c r="M957" s="279"/>
    </row>
    <row r="958" spans="8:13" ht="15.75" customHeight="1" x14ac:dyDescent="0.2">
      <c r="H958" s="279"/>
      <c r="J958" s="279"/>
      <c r="K958" s="279"/>
      <c r="M958" s="279"/>
    </row>
    <row r="959" spans="8:13" ht="15.75" customHeight="1" x14ac:dyDescent="0.2">
      <c r="H959" s="279"/>
      <c r="J959" s="279"/>
      <c r="K959" s="279"/>
      <c r="M959" s="279"/>
    </row>
    <row r="960" spans="8:13" ht="15.75" customHeight="1" x14ac:dyDescent="0.2">
      <c r="H960" s="279"/>
      <c r="J960" s="279"/>
      <c r="K960" s="279"/>
      <c r="M960" s="279"/>
    </row>
    <row r="961" spans="8:13" ht="15.75" customHeight="1" x14ac:dyDescent="0.2">
      <c r="H961" s="279"/>
      <c r="J961" s="279"/>
      <c r="K961" s="279"/>
      <c r="M961" s="279"/>
    </row>
    <row r="962" spans="8:13" ht="15.75" customHeight="1" x14ac:dyDescent="0.2">
      <c r="H962" s="279"/>
      <c r="J962" s="279"/>
      <c r="K962" s="279"/>
      <c r="M962" s="279"/>
    </row>
    <row r="963" spans="8:13" ht="15.75" customHeight="1" x14ac:dyDescent="0.2">
      <c r="H963" s="279"/>
      <c r="J963" s="279"/>
      <c r="K963" s="279"/>
      <c r="M963" s="279"/>
    </row>
    <row r="964" spans="8:13" ht="15.75" customHeight="1" x14ac:dyDescent="0.2">
      <c r="H964" s="279"/>
      <c r="J964" s="279"/>
      <c r="K964" s="279"/>
      <c r="M964" s="279"/>
    </row>
    <row r="965" spans="8:13" ht="15.75" customHeight="1" x14ac:dyDescent="0.2">
      <c r="H965" s="279"/>
      <c r="J965" s="279"/>
      <c r="K965" s="279"/>
      <c r="M965" s="279"/>
    </row>
    <row r="966" spans="8:13" ht="15.75" customHeight="1" x14ac:dyDescent="0.2">
      <c r="H966" s="279"/>
      <c r="J966" s="279"/>
      <c r="K966" s="279"/>
      <c r="M966" s="279"/>
    </row>
    <row r="967" spans="8:13" ht="15.75" customHeight="1" x14ac:dyDescent="0.2">
      <c r="H967" s="279"/>
      <c r="J967" s="279"/>
      <c r="K967" s="279"/>
      <c r="M967" s="279"/>
    </row>
    <row r="968" spans="8:13" ht="15.75" customHeight="1" x14ac:dyDescent="0.2">
      <c r="H968" s="279"/>
      <c r="J968" s="279"/>
      <c r="K968" s="279"/>
      <c r="M968" s="279"/>
    </row>
    <row r="969" spans="8:13" ht="15.75" customHeight="1" x14ac:dyDescent="0.2">
      <c r="H969" s="279"/>
      <c r="J969" s="279"/>
      <c r="K969" s="279"/>
      <c r="M969" s="279"/>
    </row>
    <row r="970" spans="8:13" ht="15.75" customHeight="1" x14ac:dyDescent="0.2">
      <c r="H970" s="279"/>
      <c r="J970" s="279"/>
      <c r="K970" s="279"/>
      <c r="M970" s="279"/>
    </row>
  </sheetData>
  <mergeCells count="2">
    <mergeCell ref="AA5:AB5"/>
    <mergeCell ref="AA12:AB12"/>
  </mergeCells>
  <pageMargins left="0.7" right="0.7" top="0.75" bottom="0.75" header="0" footer="0"/>
  <pageSetup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970"/>
  <sheetViews>
    <sheetView tabSelected="1" topLeftCell="F1" zoomScale="64" zoomScaleNormal="64" workbookViewId="0">
      <pane ySplit="1" topLeftCell="A2" activePane="bottomLeft" state="frozen"/>
      <selection pane="bottomLeft" activeCell="AC19" sqref="AC19"/>
    </sheetView>
  </sheetViews>
  <sheetFormatPr defaultColWidth="12.5703125" defaultRowHeight="15" customHeight="1" x14ac:dyDescent="0.2"/>
  <cols>
    <col min="1" max="1" width="37.5703125" customWidth="1"/>
    <col min="2" max="3" width="18.85546875" customWidth="1"/>
    <col min="4" max="4" width="21.28515625" customWidth="1"/>
    <col min="5" max="6" width="18.85546875" customWidth="1"/>
    <col min="7" max="7" width="5.42578125" customWidth="1"/>
    <col min="8" max="9" width="6.140625" customWidth="1"/>
    <col min="10" max="10" width="5.42578125" customWidth="1"/>
    <col min="11" max="11" width="5.7109375" customWidth="1"/>
    <col min="12" max="12" width="6.140625" customWidth="1"/>
    <col min="13" max="13" width="5.85546875" customWidth="1"/>
    <col min="14" max="14" width="5.7109375" customWidth="1"/>
    <col min="15" max="15" width="5.85546875" customWidth="1"/>
    <col min="16" max="17" width="6.140625" style="281" customWidth="1"/>
    <col min="18" max="18" width="6.7109375" style="281" customWidth="1"/>
    <col min="19" max="20" width="6.28515625" style="281" customWidth="1"/>
    <col min="21" max="21" width="6.28515625" customWidth="1"/>
    <col min="22" max="22" width="6.5703125" customWidth="1"/>
    <col min="23" max="23" width="6.140625" style="281" customWidth="1"/>
    <col min="24" max="24" width="6.28515625" style="281" customWidth="1"/>
    <col min="25" max="25" width="12.28515625" style="280" customWidth="1"/>
    <col min="26" max="26" width="12.5703125" style="292"/>
    <col min="28" max="28" width="21.7109375" customWidth="1"/>
    <col min="29" max="29" width="22" customWidth="1"/>
  </cols>
  <sheetData>
    <row r="1" spans="1:29" ht="22.5" customHeight="1" x14ac:dyDescent="0.2">
      <c r="A1" s="266" t="s">
        <v>1</v>
      </c>
      <c r="B1" s="266" t="s">
        <v>2</v>
      </c>
      <c r="C1" s="266" t="s">
        <v>3</v>
      </c>
      <c r="D1" s="266" t="s">
        <v>4</v>
      </c>
      <c r="E1" s="266" t="s">
        <v>5</v>
      </c>
      <c r="F1" s="266" t="s">
        <v>6</v>
      </c>
      <c r="G1" s="286" t="s">
        <v>203</v>
      </c>
      <c r="H1" s="286" t="s">
        <v>204</v>
      </c>
      <c r="I1" s="286" t="s">
        <v>205</v>
      </c>
      <c r="J1" s="286" t="s">
        <v>206</v>
      </c>
      <c r="K1" s="286" t="s">
        <v>207</v>
      </c>
      <c r="L1" s="286" t="s">
        <v>208</v>
      </c>
      <c r="M1" s="286" t="s">
        <v>209</v>
      </c>
      <c r="N1" s="286" t="s">
        <v>210</v>
      </c>
      <c r="O1" s="286" t="s">
        <v>211</v>
      </c>
      <c r="P1" s="286" t="s">
        <v>212</v>
      </c>
      <c r="Q1" s="286" t="s">
        <v>213</v>
      </c>
      <c r="R1" s="286" t="s">
        <v>214</v>
      </c>
      <c r="S1" s="286" t="s">
        <v>215</v>
      </c>
      <c r="T1" s="286" t="s">
        <v>216</v>
      </c>
      <c r="U1" s="286" t="s">
        <v>217</v>
      </c>
      <c r="V1" s="286" t="s">
        <v>218</v>
      </c>
      <c r="W1" s="286" t="s">
        <v>222</v>
      </c>
      <c r="X1" s="286" t="s">
        <v>219</v>
      </c>
      <c r="Y1" s="287" t="s">
        <v>622</v>
      </c>
      <c r="Z1" s="291" t="s">
        <v>238</v>
      </c>
      <c r="AA1" s="294"/>
    </row>
    <row r="2" spans="1:29" ht="22.5" customHeight="1" x14ac:dyDescent="0.2">
      <c r="A2" s="268" t="s">
        <v>8</v>
      </c>
      <c r="B2" s="268" t="s">
        <v>9</v>
      </c>
      <c r="C2" s="268" t="s">
        <v>10</v>
      </c>
      <c r="D2" s="268" t="s">
        <v>11</v>
      </c>
      <c r="E2" s="268" t="s">
        <v>12</v>
      </c>
      <c r="F2" s="268" t="s">
        <v>13</v>
      </c>
      <c r="G2" s="269">
        <v>4</v>
      </c>
      <c r="H2" s="269">
        <v>4</v>
      </c>
      <c r="I2" s="269">
        <v>4</v>
      </c>
      <c r="J2" s="269">
        <v>4</v>
      </c>
      <c r="K2" s="269">
        <v>4</v>
      </c>
      <c r="L2" s="269">
        <v>3</v>
      </c>
      <c r="M2" s="269">
        <v>4</v>
      </c>
      <c r="N2" s="269">
        <v>4</v>
      </c>
      <c r="O2" s="269">
        <v>4</v>
      </c>
      <c r="P2" s="270">
        <v>4</v>
      </c>
      <c r="Q2" s="270">
        <v>4</v>
      </c>
      <c r="R2" s="270">
        <v>4</v>
      </c>
      <c r="S2" s="270">
        <v>4</v>
      </c>
      <c r="T2" s="270">
        <v>4</v>
      </c>
      <c r="U2" s="269">
        <v>4</v>
      </c>
      <c r="V2" s="269">
        <v>4</v>
      </c>
      <c r="W2" s="270">
        <v>4</v>
      </c>
      <c r="X2" s="270">
        <v>4</v>
      </c>
      <c r="Y2" s="272">
        <f>SUM('Manajemen waktu'!$G2:$X2)</f>
        <v>71</v>
      </c>
      <c r="Z2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3" spans="1:29" ht="22.5" customHeight="1" x14ac:dyDescent="0.2">
      <c r="A3" s="268" t="s">
        <v>8</v>
      </c>
      <c r="B3" s="268" t="s">
        <v>15</v>
      </c>
      <c r="C3" s="268" t="s">
        <v>10</v>
      </c>
      <c r="D3" s="268" t="s">
        <v>16</v>
      </c>
      <c r="E3" s="268" t="s">
        <v>17</v>
      </c>
      <c r="F3" s="268" t="s">
        <v>13</v>
      </c>
      <c r="G3" s="269">
        <v>2</v>
      </c>
      <c r="H3" s="269">
        <v>2</v>
      </c>
      <c r="I3" s="269">
        <v>2</v>
      </c>
      <c r="J3" s="269">
        <v>2</v>
      </c>
      <c r="K3" s="269">
        <v>2</v>
      </c>
      <c r="L3" s="269">
        <v>3</v>
      </c>
      <c r="M3" s="269">
        <v>3</v>
      </c>
      <c r="N3" s="269">
        <v>2</v>
      </c>
      <c r="O3" s="269">
        <v>2</v>
      </c>
      <c r="P3" s="270">
        <v>2</v>
      </c>
      <c r="Q3" s="270">
        <v>3</v>
      </c>
      <c r="R3" s="270">
        <v>3</v>
      </c>
      <c r="S3" s="270">
        <v>1</v>
      </c>
      <c r="T3" s="270">
        <v>1</v>
      </c>
      <c r="U3" s="269">
        <v>2</v>
      </c>
      <c r="V3" s="269">
        <v>3</v>
      </c>
      <c r="W3" s="270">
        <v>3</v>
      </c>
      <c r="X3" s="270">
        <v>2</v>
      </c>
      <c r="Y3" s="272">
        <f>SUM('Manajemen waktu'!$G3:$X3)</f>
        <v>40</v>
      </c>
      <c r="Z3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4" spans="1:29" ht="22.5" customHeight="1" x14ac:dyDescent="0.2">
      <c r="A4" s="268" t="s">
        <v>8</v>
      </c>
      <c r="B4" s="268" t="s">
        <v>19</v>
      </c>
      <c r="C4" s="268" t="s">
        <v>10</v>
      </c>
      <c r="D4" s="268" t="s">
        <v>20</v>
      </c>
      <c r="E4" s="268" t="s">
        <v>12</v>
      </c>
      <c r="F4" s="268" t="s">
        <v>21</v>
      </c>
      <c r="G4" s="269">
        <v>4</v>
      </c>
      <c r="H4" s="269">
        <v>3</v>
      </c>
      <c r="I4" s="269">
        <v>4</v>
      </c>
      <c r="J4" s="269">
        <v>4</v>
      </c>
      <c r="K4" s="269">
        <v>4</v>
      </c>
      <c r="L4" s="269">
        <v>4</v>
      </c>
      <c r="M4" s="269">
        <v>3</v>
      </c>
      <c r="N4" s="269">
        <v>2</v>
      </c>
      <c r="O4" s="269">
        <v>4</v>
      </c>
      <c r="P4" s="270">
        <v>3</v>
      </c>
      <c r="Q4" s="270">
        <v>3</v>
      </c>
      <c r="R4" s="270">
        <v>3</v>
      </c>
      <c r="S4" s="270">
        <v>3</v>
      </c>
      <c r="T4" s="270">
        <v>3</v>
      </c>
      <c r="U4" s="269">
        <v>4</v>
      </c>
      <c r="V4" s="269">
        <v>3</v>
      </c>
      <c r="W4" s="270">
        <v>4</v>
      </c>
      <c r="X4" s="270">
        <v>3</v>
      </c>
      <c r="Y4" s="272">
        <f>SUM('Manajemen waktu'!$G4:$X4)</f>
        <v>61</v>
      </c>
      <c r="Z4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5" spans="1:29" ht="22.5" customHeight="1" x14ac:dyDescent="0.2">
      <c r="A5" s="268" t="s">
        <v>8</v>
      </c>
      <c r="B5" s="268" t="s">
        <v>23</v>
      </c>
      <c r="C5" s="268" t="s">
        <v>24</v>
      </c>
      <c r="D5" s="268" t="s">
        <v>25</v>
      </c>
      <c r="E5" s="268" t="s">
        <v>17</v>
      </c>
      <c r="F5" s="268" t="s">
        <v>26</v>
      </c>
      <c r="G5" s="269">
        <v>4</v>
      </c>
      <c r="H5" s="269">
        <v>3</v>
      </c>
      <c r="I5" s="269">
        <v>4</v>
      </c>
      <c r="J5" s="269">
        <v>4</v>
      </c>
      <c r="K5" s="269">
        <v>2</v>
      </c>
      <c r="L5" s="269">
        <v>4</v>
      </c>
      <c r="M5" s="269">
        <v>4</v>
      </c>
      <c r="N5" s="269">
        <v>4</v>
      </c>
      <c r="O5" s="269">
        <v>3</v>
      </c>
      <c r="P5" s="270">
        <v>2</v>
      </c>
      <c r="Q5" s="270">
        <v>4</v>
      </c>
      <c r="R5" s="270">
        <v>3</v>
      </c>
      <c r="S5" s="270">
        <v>3</v>
      </c>
      <c r="T5" s="270">
        <v>3</v>
      </c>
      <c r="U5" s="269">
        <v>3</v>
      </c>
      <c r="V5" s="269">
        <v>4</v>
      </c>
      <c r="W5" s="270">
        <v>2</v>
      </c>
      <c r="X5" s="270">
        <v>4</v>
      </c>
      <c r="Y5" s="272">
        <f>SUM('Manajemen waktu'!$G5:$X5)</f>
        <v>60</v>
      </c>
      <c r="Z5" s="292" t="str">
        <f>IF(Form_Responses345[[#This Row],[Total X2]]&lt;42.105,"RENDAH",IF(Form_Responses345[[#This Row],[Total X2]]&lt;59.128,"SEDANG",IF(Form_Responses345[[#This Row],[Total X2]]&gt;59.128,"TINGGI")))</f>
        <v>TINGGI</v>
      </c>
      <c r="AB5" s="317" t="s">
        <v>748</v>
      </c>
      <c r="AC5" s="316"/>
    </row>
    <row r="6" spans="1:29" ht="22.5" customHeight="1" x14ac:dyDescent="0.2">
      <c r="A6" s="268" t="s">
        <v>8</v>
      </c>
      <c r="B6" s="268" t="s">
        <v>28</v>
      </c>
      <c r="C6" s="268" t="s">
        <v>10</v>
      </c>
      <c r="D6" s="268" t="s">
        <v>29</v>
      </c>
      <c r="E6" s="268" t="s">
        <v>12</v>
      </c>
      <c r="F6" s="268" t="s">
        <v>26</v>
      </c>
      <c r="G6" s="269">
        <v>4</v>
      </c>
      <c r="H6" s="269">
        <v>4</v>
      </c>
      <c r="I6" s="269">
        <v>4</v>
      </c>
      <c r="J6" s="269">
        <v>3</v>
      </c>
      <c r="K6" s="269">
        <v>4</v>
      </c>
      <c r="L6" s="269">
        <v>3</v>
      </c>
      <c r="M6" s="269">
        <v>4</v>
      </c>
      <c r="N6" s="269">
        <v>4</v>
      </c>
      <c r="O6" s="269">
        <v>3</v>
      </c>
      <c r="P6" s="270">
        <v>4</v>
      </c>
      <c r="Q6" s="270">
        <v>4</v>
      </c>
      <c r="R6" s="270">
        <v>3</v>
      </c>
      <c r="S6" s="270">
        <v>4</v>
      </c>
      <c r="T6" s="270">
        <v>4</v>
      </c>
      <c r="U6" s="269">
        <v>4</v>
      </c>
      <c r="V6" s="269">
        <v>4</v>
      </c>
      <c r="W6" s="270">
        <v>4</v>
      </c>
      <c r="X6" s="270">
        <v>4</v>
      </c>
      <c r="Y6" s="272">
        <f>SUM('Manajemen waktu'!$G6:$X6)</f>
        <v>68</v>
      </c>
      <c r="Z6" s="292" t="str">
        <f>IF(Form_Responses345[[#This Row],[Total X2]]&lt;42.105,"RENDAH",IF(Form_Responses345[[#This Row],[Total X2]]&lt;59.128,"SEDANG",IF(Form_Responses345[[#This Row],[Total X2]]&gt;59.128,"TINGGI")))</f>
        <v>TINGGI</v>
      </c>
      <c r="AB6" s="288" t="s">
        <v>239</v>
      </c>
      <c r="AC6" s="288">
        <f>AVERAGE(Form_Responses345[Total X2])</f>
        <v>50.616666666666667</v>
      </c>
    </row>
    <row r="7" spans="1:29" ht="22.5" customHeight="1" x14ac:dyDescent="0.2">
      <c r="A7" s="268" t="s">
        <v>8</v>
      </c>
      <c r="B7" s="268" t="s">
        <v>31</v>
      </c>
      <c r="C7" s="268" t="s">
        <v>10</v>
      </c>
      <c r="D7" s="268" t="s">
        <v>11</v>
      </c>
      <c r="E7" s="268" t="s">
        <v>12</v>
      </c>
      <c r="F7" s="268" t="s">
        <v>26</v>
      </c>
      <c r="G7" s="269">
        <v>4</v>
      </c>
      <c r="H7" s="269">
        <v>4</v>
      </c>
      <c r="I7" s="269">
        <v>4</v>
      </c>
      <c r="J7" s="269">
        <v>4</v>
      </c>
      <c r="K7" s="269">
        <v>4</v>
      </c>
      <c r="L7" s="269">
        <v>4</v>
      </c>
      <c r="M7" s="269">
        <v>4</v>
      </c>
      <c r="N7" s="269">
        <v>4</v>
      </c>
      <c r="O7" s="269">
        <v>4</v>
      </c>
      <c r="P7" s="270">
        <v>4</v>
      </c>
      <c r="Q7" s="270">
        <v>4</v>
      </c>
      <c r="R7" s="270">
        <v>4</v>
      </c>
      <c r="S7" s="270">
        <v>4</v>
      </c>
      <c r="T7" s="270">
        <v>4</v>
      </c>
      <c r="U7" s="269">
        <v>3</v>
      </c>
      <c r="V7" s="269">
        <v>3</v>
      </c>
      <c r="W7" s="270">
        <v>4</v>
      </c>
      <c r="X7" s="270">
        <v>4</v>
      </c>
      <c r="Y7" s="272">
        <f>SUM('Manajemen waktu'!$G7:$X7)</f>
        <v>70</v>
      </c>
      <c r="Z7" s="292" t="str">
        <f>IF(Form_Responses345[[#This Row],[Total X2]]&lt;42.105,"RENDAH",IF(Form_Responses345[[#This Row],[Total X2]]&lt;59.128,"SEDANG",IF(Form_Responses345[[#This Row],[Total X2]]&gt;59.128,"TINGGI")))</f>
        <v>TINGGI</v>
      </c>
      <c r="AB7" s="288" t="s">
        <v>240</v>
      </c>
      <c r="AC7" s="288">
        <f>MEDIAN(Form_Responses345[Total X2])</f>
        <v>51</v>
      </c>
    </row>
    <row r="8" spans="1:29" ht="22.5" customHeight="1" x14ac:dyDescent="0.2">
      <c r="A8" s="268" t="s">
        <v>8</v>
      </c>
      <c r="B8" s="268" t="s">
        <v>33</v>
      </c>
      <c r="C8" s="268" t="s">
        <v>10</v>
      </c>
      <c r="D8" s="268" t="s">
        <v>11</v>
      </c>
      <c r="E8" s="268" t="s">
        <v>17</v>
      </c>
      <c r="F8" s="268" t="s">
        <v>21</v>
      </c>
      <c r="G8" s="269">
        <v>4</v>
      </c>
      <c r="H8" s="269">
        <v>4</v>
      </c>
      <c r="I8" s="269">
        <v>3</v>
      </c>
      <c r="J8" s="269">
        <v>4</v>
      </c>
      <c r="K8" s="269">
        <v>4</v>
      </c>
      <c r="L8" s="269">
        <v>4</v>
      </c>
      <c r="M8" s="269">
        <v>4</v>
      </c>
      <c r="N8" s="269">
        <v>3</v>
      </c>
      <c r="O8" s="269">
        <v>3</v>
      </c>
      <c r="P8" s="270">
        <v>4</v>
      </c>
      <c r="Q8" s="270">
        <v>4</v>
      </c>
      <c r="R8" s="270">
        <v>4</v>
      </c>
      <c r="S8" s="270">
        <v>4</v>
      </c>
      <c r="T8" s="270">
        <v>4</v>
      </c>
      <c r="U8" s="269">
        <v>3</v>
      </c>
      <c r="V8" s="269">
        <v>3</v>
      </c>
      <c r="W8" s="270">
        <v>4</v>
      </c>
      <c r="X8" s="270">
        <v>4</v>
      </c>
      <c r="Y8" s="272">
        <f>SUM('Manajemen waktu'!$G8:$X8)</f>
        <v>67</v>
      </c>
      <c r="Z8" s="292" t="str">
        <f>IF(Form_Responses345[[#This Row],[Total X2]]&lt;42.105,"RENDAH",IF(Form_Responses345[[#This Row],[Total X2]]&lt;59.128,"SEDANG",IF(Form_Responses345[[#This Row],[Total X2]]&gt;59.128,"TINGGI")))</f>
        <v>TINGGI</v>
      </c>
      <c r="AB8" s="288" t="s">
        <v>224</v>
      </c>
      <c r="AC8" s="288">
        <f>_xlfn.STDEV.P(Form_Responses345[Total X2])</f>
        <v>8.5116097184962616</v>
      </c>
    </row>
    <row r="9" spans="1:29" ht="22.5" customHeight="1" x14ac:dyDescent="0.2">
      <c r="A9" s="268" t="s">
        <v>8</v>
      </c>
      <c r="B9" s="268" t="s">
        <v>35</v>
      </c>
      <c r="C9" s="268" t="s">
        <v>10</v>
      </c>
      <c r="D9" s="268" t="s">
        <v>25</v>
      </c>
      <c r="E9" s="268" t="s">
        <v>17</v>
      </c>
      <c r="F9" s="268" t="s">
        <v>21</v>
      </c>
      <c r="G9" s="269">
        <v>4</v>
      </c>
      <c r="H9" s="269">
        <v>4</v>
      </c>
      <c r="I9" s="269">
        <v>3</v>
      </c>
      <c r="J9" s="269">
        <v>2</v>
      </c>
      <c r="K9" s="269">
        <v>3</v>
      </c>
      <c r="L9" s="269">
        <v>3</v>
      </c>
      <c r="M9" s="269">
        <v>4</v>
      </c>
      <c r="N9" s="269">
        <v>4</v>
      </c>
      <c r="O9" s="269">
        <v>3</v>
      </c>
      <c r="P9" s="270">
        <v>4</v>
      </c>
      <c r="Q9" s="270">
        <v>4</v>
      </c>
      <c r="R9" s="270">
        <v>4</v>
      </c>
      <c r="S9" s="270">
        <v>4</v>
      </c>
      <c r="T9" s="270">
        <v>4</v>
      </c>
      <c r="U9" s="269">
        <v>4</v>
      </c>
      <c r="V9" s="269">
        <v>4</v>
      </c>
      <c r="W9" s="270">
        <v>3</v>
      </c>
      <c r="X9" s="270">
        <v>4</v>
      </c>
      <c r="Y9" s="272">
        <f>SUM('Manajemen waktu'!$G9:$X9)</f>
        <v>65</v>
      </c>
      <c r="Z9" s="292" t="str">
        <f>IF(Form_Responses345[[#This Row],[Total X2]]&lt;42.105,"RENDAH",IF(Form_Responses345[[#This Row],[Total X2]]&lt;59.128,"SEDANG",IF(Form_Responses345[[#This Row],[Total X2]]&gt;59.128,"TINGGI")))</f>
        <v>TINGGI</v>
      </c>
      <c r="AB9" s="288" t="s">
        <v>230</v>
      </c>
      <c r="AC9" s="288">
        <f>AC6-AC8</f>
        <v>42.105056948170407</v>
      </c>
    </row>
    <row r="10" spans="1:29" ht="22.5" customHeight="1" x14ac:dyDescent="0.2">
      <c r="A10" s="268" t="s">
        <v>8</v>
      </c>
      <c r="B10" s="268" t="s">
        <v>37</v>
      </c>
      <c r="C10" s="268" t="s">
        <v>10</v>
      </c>
      <c r="D10" s="268" t="s">
        <v>16</v>
      </c>
      <c r="E10" s="268" t="s">
        <v>17</v>
      </c>
      <c r="F10" s="268" t="s">
        <v>21</v>
      </c>
      <c r="G10" s="269">
        <v>3</v>
      </c>
      <c r="H10" s="269">
        <v>4</v>
      </c>
      <c r="I10" s="269">
        <v>4</v>
      </c>
      <c r="J10" s="269">
        <v>3</v>
      </c>
      <c r="K10" s="269">
        <v>4</v>
      </c>
      <c r="L10" s="269">
        <v>4</v>
      </c>
      <c r="M10" s="269">
        <v>3</v>
      </c>
      <c r="N10" s="269">
        <v>3</v>
      </c>
      <c r="O10" s="269">
        <v>3</v>
      </c>
      <c r="P10" s="270">
        <v>4</v>
      </c>
      <c r="Q10" s="270">
        <v>4</v>
      </c>
      <c r="R10" s="270">
        <v>4</v>
      </c>
      <c r="S10" s="270">
        <v>4</v>
      </c>
      <c r="T10" s="270">
        <v>3</v>
      </c>
      <c r="U10" s="269">
        <v>4</v>
      </c>
      <c r="V10" s="269">
        <v>4</v>
      </c>
      <c r="W10" s="270">
        <v>3</v>
      </c>
      <c r="X10" s="270">
        <v>4</v>
      </c>
      <c r="Y10" s="272">
        <f>SUM('Manajemen waktu'!$G10:$X10)</f>
        <v>65</v>
      </c>
      <c r="Z10" s="292" t="str">
        <f>IF(Form_Responses345[[#This Row],[Total X2]]&lt;42.105,"RENDAH",IF(Form_Responses345[[#This Row],[Total X2]]&lt;59.128,"SEDANG",IF(Form_Responses345[[#This Row],[Total X2]]&gt;59.128,"TINGGI")))</f>
        <v>TINGGI</v>
      </c>
      <c r="AB10" s="288" t="s">
        <v>231</v>
      </c>
      <c r="AC10" s="288">
        <f>AC6+AC8</f>
        <v>59.128276385162927</v>
      </c>
    </row>
    <row r="11" spans="1:29" ht="22.5" customHeight="1" x14ac:dyDescent="0.2">
      <c r="A11" s="268" t="s">
        <v>8</v>
      </c>
      <c r="B11" s="268" t="s">
        <v>39</v>
      </c>
      <c r="C11" s="268" t="s">
        <v>10</v>
      </c>
      <c r="D11" s="268" t="s">
        <v>11</v>
      </c>
      <c r="E11" s="268" t="s">
        <v>12</v>
      </c>
      <c r="F11" s="268" t="s">
        <v>13</v>
      </c>
      <c r="G11" s="269">
        <v>4</v>
      </c>
      <c r="H11" s="269">
        <v>4</v>
      </c>
      <c r="I11" s="269">
        <v>4</v>
      </c>
      <c r="J11" s="269">
        <v>4</v>
      </c>
      <c r="K11" s="269">
        <v>4</v>
      </c>
      <c r="L11" s="269">
        <v>4</v>
      </c>
      <c r="M11" s="269">
        <v>4</v>
      </c>
      <c r="N11" s="269">
        <v>4</v>
      </c>
      <c r="O11" s="269">
        <v>3</v>
      </c>
      <c r="P11" s="270">
        <v>4</v>
      </c>
      <c r="Q11" s="270">
        <v>3</v>
      </c>
      <c r="R11" s="270">
        <v>4</v>
      </c>
      <c r="S11" s="270">
        <v>4</v>
      </c>
      <c r="T11" s="270">
        <v>4</v>
      </c>
      <c r="U11" s="269">
        <v>4</v>
      </c>
      <c r="V11" s="269">
        <v>3</v>
      </c>
      <c r="W11" s="270">
        <v>4</v>
      </c>
      <c r="X11" s="270">
        <v>3</v>
      </c>
      <c r="Y11" s="272">
        <f>SUM('Manajemen waktu'!$G11:$X11)</f>
        <v>68</v>
      </c>
      <c r="Z11" s="292" t="str">
        <f>IF(Form_Responses345[[#This Row],[Total X2]]&lt;42.105,"RENDAH",IF(Form_Responses345[[#This Row],[Total X2]]&lt;59.128,"SEDANG",IF(Form_Responses345[[#This Row],[Total X2]]&gt;59.128,"TINGGI")))</f>
        <v>TINGGI</v>
      </c>
      <c r="AB11" s="9"/>
      <c r="AC11" s="9"/>
    </row>
    <row r="12" spans="1:29" ht="22.5" customHeight="1" x14ac:dyDescent="0.2">
      <c r="A12" s="268" t="s">
        <v>8</v>
      </c>
      <c r="B12" s="268" t="s">
        <v>41</v>
      </c>
      <c r="C12" s="268" t="s">
        <v>10</v>
      </c>
      <c r="D12" s="268" t="s">
        <v>11</v>
      </c>
      <c r="E12" s="268" t="s">
        <v>12</v>
      </c>
      <c r="F12" s="268" t="s">
        <v>13</v>
      </c>
      <c r="G12" s="269">
        <v>3</v>
      </c>
      <c r="H12" s="269">
        <v>3</v>
      </c>
      <c r="I12" s="269">
        <v>3</v>
      </c>
      <c r="J12" s="269">
        <v>3</v>
      </c>
      <c r="K12" s="269">
        <v>4</v>
      </c>
      <c r="L12" s="269">
        <v>3</v>
      </c>
      <c r="M12" s="269">
        <v>4</v>
      </c>
      <c r="N12" s="269">
        <v>3</v>
      </c>
      <c r="O12" s="269">
        <v>3</v>
      </c>
      <c r="P12" s="270">
        <v>4</v>
      </c>
      <c r="Q12" s="270">
        <v>4</v>
      </c>
      <c r="R12" s="270">
        <v>4</v>
      </c>
      <c r="S12" s="270">
        <v>3</v>
      </c>
      <c r="T12" s="270">
        <v>4</v>
      </c>
      <c r="U12" s="269">
        <v>3</v>
      </c>
      <c r="V12" s="269">
        <v>4</v>
      </c>
      <c r="W12" s="270">
        <v>4</v>
      </c>
      <c r="X12" s="270">
        <v>4</v>
      </c>
      <c r="Y12" s="272">
        <f>SUM('Manajemen waktu'!$G12:$X12)</f>
        <v>63</v>
      </c>
      <c r="Z12" s="292" t="str">
        <f>IF(Form_Responses345[[#This Row],[Total X2]]&lt;42.105,"RENDAH",IF(Form_Responses345[[#This Row],[Total X2]]&lt;59.128,"SEDANG",IF(Form_Responses345[[#This Row],[Total X2]]&gt;59.128,"TINGGI")))</f>
        <v>TINGGI</v>
      </c>
      <c r="AB12" s="317" t="s">
        <v>235</v>
      </c>
      <c r="AC12" s="317"/>
    </row>
    <row r="13" spans="1:29" ht="22.5" customHeight="1" x14ac:dyDescent="0.2">
      <c r="A13" s="268" t="s">
        <v>8</v>
      </c>
      <c r="B13" s="268" t="s">
        <v>43</v>
      </c>
      <c r="C13" s="268" t="s">
        <v>10</v>
      </c>
      <c r="D13" s="268" t="s">
        <v>11</v>
      </c>
      <c r="E13" s="268" t="s">
        <v>12</v>
      </c>
      <c r="F13" s="268" t="s">
        <v>26</v>
      </c>
      <c r="G13" s="269">
        <v>3</v>
      </c>
      <c r="H13" s="269">
        <v>3</v>
      </c>
      <c r="I13" s="269">
        <v>3</v>
      </c>
      <c r="J13" s="269">
        <v>3</v>
      </c>
      <c r="K13" s="269">
        <v>3</v>
      </c>
      <c r="L13" s="269">
        <v>4</v>
      </c>
      <c r="M13" s="269">
        <v>4</v>
      </c>
      <c r="N13" s="269">
        <v>2</v>
      </c>
      <c r="O13" s="269">
        <v>3</v>
      </c>
      <c r="P13" s="270">
        <v>2</v>
      </c>
      <c r="Q13" s="270">
        <v>2</v>
      </c>
      <c r="R13" s="270">
        <v>3</v>
      </c>
      <c r="S13" s="270">
        <v>3</v>
      </c>
      <c r="T13" s="270">
        <v>4</v>
      </c>
      <c r="U13" s="269">
        <v>3</v>
      </c>
      <c r="V13" s="269">
        <v>4</v>
      </c>
      <c r="W13" s="270">
        <v>3</v>
      </c>
      <c r="X13" s="270">
        <v>3</v>
      </c>
      <c r="Y13" s="272">
        <f>SUM('Manajemen waktu'!$G13:$X13)</f>
        <v>55</v>
      </c>
      <c r="Z13" s="292" t="str">
        <f>IF(Form_Responses345[[#This Row],[Total X2]]&lt;42.105,"RENDAH",IF(Form_Responses345[[#This Row],[Total X2]]&lt;59.128,"SEDANG",IF(Form_Responses345[[#This Row],[Total X2]]&gt;59.128,"TINGGI")))</f>
        <v>SEDANG</v>
      </c>
      <c r="AB13" s="289" t="s">
        <v>232</v>
      </c>
      <c r="AC13" s="289" t="s">
        <v>755</v>
      </c>
    </row>
    <row r="14" spans="1:29" ht="22.5" customHeight="1" x14ac:dyDescent="0.2">
      <c r="A14" s="268" t="s">
        <v>8</v>
      </c>
      <c r="B14" s="268" t="s">
        <v>45</v>
      </c>
      <c r="C14" s="268" t="s">
        <v>24</v>
      </c>
      <c r="D14" s="268" t="s">
        <v>46</v>
      </c>
      <c r="E14" s="268" t="s">
        <v>47</v>
      </c>
      <c r="F14" s="268" t="s">
        <v>26</v>
      </c>
      <c r="G14" s="269">
        <v>3</v>
      </c>
      <c r="H14" s="269">
        <v>4</v>
      </c>
      <c r="I14" s="269">
        <v>3</v>
      </c>
      <c r="J14" s="269">
        <v>2</v>
      </c>
      <c r="K14" s="269">
        <v>2</v>
      </c>
      <c r="L14" s="269">
        <v>3</v>
      </c>
      <c r="M14" s="269">
        <v>3</v>
      </c>
      <c r="N14" s="269">
        <v>2</v>
      </c>
      <c r="O14" s="269">
        <v>4</v>
      </c>
      <c r="P14" s="270">
        <v>3</v>
      </c>
      <c r="Q14" s="270">
        <v>2</v>
      </c>
      <c r="R14" s="270">
        <v>2</v>
      </c>
      <c r="S14" s="270">
        <v>3</v>
      </c>
      <c r="T14" s="270">
        <v>4</v>
      </c>
      <c r="U14" s="269">
        <v>3</v>
      </c>
      <c r="V14" s="269">
        <v>3</v>
      </c>
      <c r="W14" s="270">
        <v>2</v>
      </c>
      <c r="X14" s="270">
        <v>3</v>
      </c>
      <c r="Y14" s="272">
        <f>SUM('Manajemen waktu'!$G14:$X14)</f>
        <v>51</v>
      </c>
      <c r="Z14" s="292" t="str">
        <f>IF(Form_Responses345[[#This Row],[Total X2]]&lt;42.105,"RENDAH",IF(Form_Responses345[[#This Row],[Total X2]]&lt;59.128,"SEDANG",IF(Form_Responses345[[#This Row],[Total X2]]&gt;59.128,"TINGGI")))</f>
        <v>SEDANG</v>
      </c>
      <c r="AB14" s="289" t="s">
        <v>233</v>
      </c>
      <c r="AC14" s="290" t="s">
        <v>756</v>
      </c>
    </row>
    <row r="15" spans="1:29" ht="22.5" customHeight="1" x14ac:dyDescent="0.2">
      <c r="A15" s="268" t="s">
        <v>8</v>
      </c>
      <c r="B15" s="268" t="s">
        <v>49</v>
      </c>
      <c r="C15" s="268" t="s">
        <v>24</v>
      </c>
      <c r="D15" s="268" t="s">
        <v>16</v>
      </c>
      <c r="E15" s="268" t="s">
        <v>12</v>
      </c>
      <c r="F15" s="268" t="s">
        <v>21</v>
      </c>
      <c r="G15" s="269">
        <v>2</v>
      </c>
      <c r="H15" s="269">
        <v>1</v>
      </c>
      <c r="I15" s="269">
        <v>2</v>
      </c>
      <c r="J15" s="269">
        <v>2</v>
      </c>
      <c r="K15" s="269">
        <v>1</v>
      </c>
      <c r="L15" s="269">
        <v>2</v>
      </c>
      <c r="M15" s="269">
        <v>1</v>
      </c>
      <c r="N15" s="269">
        <v>2</v>
      </c>
      <c r="O15" s="269">
        <v>2</v>
      </c>
      <c r="P15" s="270">
        <v>2</v>
      </c>
      <c r="Q15" s="270">
        <v>2</v>
      </c>
      <c r="R15" s="270">
        <v>1</v>
      </c>
      <c r="S15" s="270">
        <v>1</v>
      </c>
      <c r="T15" s="270">
        <v>2</v>
      </c>
      <c r="U15" s="269">
        <v>2</v>
      </c>
      <c r="V15" s="269">
        <v>2</v>
      </c>
      <c r="W15" s="270">
        <v>2</v>
      </c>
      <c r="X15" s="270">
        <v>1</v>
      </c>
      <c r="Y15" s="272">
        <f>SUM('Manajemen waktu'!$G15:$X15)</f>
        <v>30</v>
      </c>
      <c r="Z15" s="292" t="str">
        <f>IF(Form_Responses345[[#This Row],[Total X2]]&lt;42.105,"RENDAH",IF(Form_Responses345[[#This Row],[Total X2]]&lt;59.128,"SEDANG",IF(Form_Responses345[[#This Row],[Total X2]]&gt;59.128,"TINGGI")))</f>
        <v>RENDAH</v>
      </c>
      <c r="AB15" s="289" t="s">
        <v>234</v>
      </c>
      <c r="AC15" s="289" t="s">
        <v>757</v>
      </c>
    </row>
    <row r="16" spans="1:29" ht="22.5" customHeight="1" x14ac:dyDescent="0.2">
      <c r="A16" s="268" t="s">
        <v>8</v>
      </c>
      <c r="B16" s="268" t="s">
        <v>51</v>
      </c>
      <c r="C16" s="268" t="s">
        <v>24</v>
      </c>
      <c r="D16" s="268" t="s">
        <v>52</v>
      </c>
      <c r="E16" s="268" t="s">
        <v>53</v>
      </c>
      <c r="F16" s="268" t="s">
        <v>26</v>
      </c>
      <c r="G16" s="269">
        <v>2</v>
      </c>
      <c r="H16" s="269">
        <v>3</v>
      </c>
      <c r="I16" s="269">
        <v>2</v>
      </c>
      <c r="J16" s="269">
        <v>3</v>
      </c>
      <c r="K16" s="269">
        <v>2</v>
      </c>
      <c r="L16" s="269">
        <v>3</v>
      </c>
      <c r="M16" s="269">
        <v>2</v>
      </c>
      <c r="N16" s="269">
        <v>2</v>
      </c>
      <c r="O16" s="269">
        <v>3</v>
      </c>
      <c r="P16" s="270">
        <v>3</v>
      </c>
      <c r="Q16" s="270">
        <v>2</v>
      </c>
      <c r="R16" s="270">
        <v>3</v>
      </c>
      <c r="S16" s="270">
        <v>4</v>
      </c>
      <c r="T16" s="270">
        <v>3</v>
      </c>
      <c r="U16" s="269">
        <v>2</v>
      </c>
      <c r="V16" s="269">
        <v>4</v>
      </c>
      <c r="W16" s="270">
        <v>3</v>
      </c>
      <c r="X16" s="270">
        <v>3</v>
      </c>
      <c r="Y16" s="272">
        <f>SUM('Manajemen waktu'!$G16:$X16)</f>
        <v>49</v>
      </c>
      <c r="Z1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7" spans="1:29" ht="22.5" customHeight="1" x14ac:dyDescent="0.2">
      <c r="A17" s="268" t="s">
        <v>8</v>
      </c>
      <c r="B17" s="268" t="s">
        <v>55</v>
      </c>
      <c r="C17" s="268" t="s">
        <v>10</v>
      </c>
      <c r="D17" s="268" t="s">
        <v>16</v>
      </c>
      <c r="E17" s="268" t="s">
        <v>12</v>
      </c>
      <c r="F17" s="268" t="s">
        <v>21</v>
      </c>
      <c r="G17" s="269">
        <v>3</v>
      </c>
      <c r="H17" s="269">
        <v>3</v>
      </c>
      <c r="I17" s="269">
        <v>3</v>
      </c>
      <c r="J17" s="269">
        <v>3</v>
      </c>
      <c r="K17" s="269">
        <v>4</v>
      </c>
      <c r="L17" s="269">
        <v>3</v>
      </c>
      <c r="M17" s="269">
        <v>3</v>
      </c>
      <c r="N17" s="269">
        <v>4</v>
      </c>
      <c r="O17" s="269">
        <v>3</v>
      </c>
      <c r="P17" s="270">
        <v>3</v>
      </c>
      <c r="Q17" s="270">
        <v>4</v>
      </c>
      <c r="R17" s="270">
        <v>4</v>
      </c>
      <c r="S17" s="270">
        <v>3</v>
      </c>
      <c r="T17" s="270">
        <v>3</v>
      </c>
      <c r="U17" s="269">
        <v>3</v>
      </c>
      <c r="V17" s="269">
        <v>4</v>
      </c>
      <c r="W17" s="270">
        <v>3</v>
      </c>
      <c r="X17" s="270">
        <v>3</v>
      </c>
      <c r="Y17" s="272">
        <f>SUM('Manajemen waktu'!$G17:$X17)</f>
        <v>59</v>
      </c>
      <c r="Z17" s="292" t="str">
        <f>IF(Form_Responses345[[#This Row],[Total X2]]&lt;42.105,"RENDAH",IF(Form_Responses345[[#This Row],[Total X2]]&lt;59.128,"SEDANG",IF(Form_Responses345[[#This Row],[Total X2]]&gt;59.128,"TINGGI")))</f>
        <v>SEDANG</v>
      </c>
      <c r="AB17" s="289" t="s">
        <v>232</v>
      </c>
      <c r="AC17" s="288">
        <f>COUNTIF(Form_Responses345[KATEGORI],"RENDAH")</f>
        <v>31</v>
      </c>
    </row>
    <row r="18" spans="1:29" ht="22.5" customHeight="1" x14ac:dyDescent="0.2">
      <c r="A18" s="268" t="s">
        <v>8</v>
      </c>
      <c r="B18" s="268" t="s">
        <v>57</v>
      </c>
      <c r="C18" s="268" t="s">
        <v>10</v>
      </c>
      <c r="D18" s="268" t="s">
        <v>52</v>
      </c>
      <c r="E18" s="268" t="s">
        <v>53</v>
      </c>
      <c r="F18" s="268" t="s">
        <v>26</v>
      </c>
      <c r="G18" s="269">
        <v>3</v>
      </c>
      <c r="H18" s="269">
        <v>3</v>
      </c>
      <c r="I18" s="269">
        <v>2</v>
      </c>
      <c r="J18" s="269">
        <v>3</v>
      </c>
      <c r="K18" s="269">
        <v>3</v>
      </c>
      <c r="L18" s="269">
        <v>2</v>
      </c>
      <c r="M18" s="269">
        <v>3</v>
      </c>
      <c r="N18" s="269">
        <v>1</v>
      </c>
      <c r="O18" s="269">
        <v>4</v>
      </c>
      <c r="P18" s="270">
        <v>2</v>
      </c>
      <c r="Q18" s="270">
        <v>4</v>
      </c>
      <c r="R18" s="270">
        <v>2</v>
      </c>
      <c r="S18" s="270">
        <v>3</v>
      </c>
      <c r="T18" s="270">
        <v>3</v>
      </c>
      <c r="U18" s="269">
        <v>3</v>
      </c>
      <c r="V18" s="269">
        <v>4</v>
      </c>
      <c r="W18" s="270">
        <v>4</v>
      </c>
      <c r="X18" s="270">
        <v>4</v>
      </c>
      <c r="Y18" s="272">
        <f>SUM('Manajemen waktu'!$G18:$X18)</f>
        <v>53</v>
      </c>
      <c r="Z18" s="292" t="str">
        <f>IF(Form_Responses345[[#This Row],[Total X2]]&lt;42.105,"RENDAH",IF(Form_Responses345[[#This Row],[Total X2]]&lt;59.128,"SEDANG",IF(Form_Responses345[[#This Row],[Total X2]]&gt;59.128,"TINGGI")))</f>
        <v>SEDANG</v>
      </c>
      <c r="AB18" s="289" t="s">
        <v>233</v>
      </c>
      <c r="AC18" s="288">
        <f>COUNTIF(Form_Responses345[KATEGORI],"SEDANG")</f>
        <v>121</v>
      </c>
    </row>
    <row r="19" spans="1:29" ht="22.5" customHeight="1" x14ac:dyDescent="0.2">
      <c r="A19" s="268" t="s">
        <v>8</v>
      </c>
      <c r="B19" s="268" t="s">
        <v>59</v>
      </c>
      <c r="C19" s="268" t="s">
        <v>10</v>
      </c>
      <c r="D19" s="268" t="s">
        <v>60</v>
      </c>
      <c r="E19" s="268" t="s">
        <v>61</v>
      </c>
      <c r="F19" s="268" t="s">
        <v>26</v>
      </c>
      <c r="G19" s="269">
        <v>3</v>
      </c>
      <c r="H19" s="269">
        <v>4</v>
      </c>
      <c r="I19" s="269">
        <v>4</v>
      </c>
      <c r="J19" s="269">
        <v>4</v>
      </c>
      <c r="K19" s="269">
        <v>4</v>
      </c>
      <c r="L19" s="269">
        <v>2</v>
      </c>
      <c r="M19" s="269">
        <v>3</v>
      </c>
      <c r="N19" s="269">
        <v>3</v>
      </c>
      <c r="O19" s="269">
        <v>3</v>
      </c>
      <c r="P19" s="270">
        <v>3</v>
      </c>
      <c r="Q19" s="270">
        <v>4</v>
      </c>
      <c r="R19" s="270">
        <v>4</v>
      </c>
      <c r="S19" s="270">
        <v>4</v>
      </c>
      <c r="T19" s="270">
        <v>4</v>
      </c>
      <c r="U19" s="269">
        <v>3</v>
      </c>
      <c r="V19" s="269">
        <v>3</v>
      </c>
      <c r="W19" s="270">
        <v>4</v>
      </c>
      <c r="X19" s="270">
        <v>4</v>
      </c>
      <c r="Y19" s="272">
        <f>SUM('Manajemen waktu'!$G19:$X19)</f>
        <v>63</v>
      </c>
      <c r="Z19" s="292" t="str">
        <f>IF(Form_Responses345[[#This Row],[Total X2]]&lt;42.105,"RENDAH",IF(Form_Responses345[[#This Row],[Total X2]]&lt;59.128,"SEDANG",IF(Form_Responses345[[#This Row],[Total X2]]&gt;59.128,"TINGGI")))</f>
        <v>TINGGI</v>
      </c>
      <c r="AB19" s="289" t="s">
        <v>234</v>
      </c>
      <c r="AC19" s="288">
        <f>COUNTIF(Form_Responses345[KATEGORI],"TINGGI")</f>
        <v>28</v>
      </c>
    </row>
    <row r="20" spans="1:29" ht="22.5" customHeight="1" x14ac:dyDescent="0.2">
      <c r="A20" s="268" t="s">
        <v>8</v>
      </c>
      <c r="B20" s="268" t="s">
        <v>63</v>
      </c>
      <c r="C20" s="268" t="s">
        <v>10</v>
      </c>
      <c r="D20" s="268" t="s">
        <v>25</v>
      </c>
      <c r="E20" s="268" t="s">
        <v>64</v>
      </c>
      <c r="F20" s="268" t="s">
        <v>21</v>
      </c>
      <c r="G20" s="269">
        <v>4</v>
      </c>
      <c r="H20" s="269">
        <v>3</v>
      </c>
      <c r="I20" s="269">
        <v>4</v>
      </c>
      <c r="J20" s="269">
        <v>2</v>
      </c>
      <c r="K20" s="269">
        <v>4</v>
      </c>
      <c r="L20" s="269">
        <v>4</v>
      </c>
      <c r="M20" s="269">
        <v>4</v>
      </c>
      <c r="N20" s="269">
        <v>3</v>
      </c>
      <c r="O20" s="269">
        <v>3</v>
      </c>
      <c r="P20" s="270">
        <v>3</v>
      </c>
      <c r="Q20" s="270">
        <v>3</v>
      </c>
      <c r="R20" s="270">
        <v>4</v>
      </c>
      <c r="S20" s="270">
        <v>3</v>
      </c>
      <c r="T20" s="270">
        <v>2</v>
      </c>
      <c r="U20" s="269">
        <v>4</v>
      </c>
      <c r="V20" s="269">
        <v>4</v>
      </c>
      <c r="W20" s="270">
        <v>4</v>
      </c>
      <c r="X20" s="270">
        <v>4</v>
      </c>
      <c r="Y20" s="272">
        <f>SUM('Manajemen waktu'!$G20:$X20)</f>
        <v>62</v>
      </c>
      <c r="Z20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21" spans="1:29" ht="22.5" customHeight="1" x14ac:dyDescent="0.2">
      <c r="A21" s="268" t="s">
        <v>8</v>
      </c>
      <c r="B21" s="268" t="s">
        <v>66</v>
      </c>
      <c r="C21" s="268" t="s">
        <v>10</v>
      </c>
      <c r="D21" s="268" t="s">
        <v>52</v>
      </c>
      <c r="E21" s="268" t="s">
        <v>53</v>
      </c>
      <c r="F21" s="268" t="s">
        <v>26</v>
      </c>
      <c r="G21" s="269">
        <v>4</v>
      </c>
      <c r="H21" s="269">
        <v>3</v>
      </c>
      <c r="I21" s="269">
        <v>4</v>
      </c>
      <c r="J21" s="269">
        <v>3</v>
      </c>
      <c r="K21" s="269">
        <v>4</v>
      </c>
      <c r="L21" s="269">
        <v>4</v>
      </c>
      <c r="M21" s="269">
        <v>4</v>
      </c>
      <c r="N21" s="269">
        <v>3</v>
      </c>
      <c r="O21" s="269">
        <v>3</v>
      </c>
      <c r="P21" s="270">
        <v>2</v>
      </c>
      <c r="Q21" s="270">
        <v>3</v>
      </c>
      <c r="R21" s="270">
        <v>4</v>
      </c>
      <c r="S21" s="270">
        <v>2</v>
      </c>
      <c r="T21" s="270">
        <v>3</v>
      </c>
      <c r="U21" s="269">
        <v>4</v>
      </c>
      <c r="V21" s="269">
        <v>4</v>
      </c>
      <c r="W21" s="270">
        <v>3</v>
      </c>
      <c r="X21" s="270">
        <v>4</v>
      </c>
      <c r="Y21" s="272">
        <f>SUM('Manajemen waktu'!$G21:$X21)</f>
        <v>61</v>
      </c>
      <c r="Z21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22" spans="1:29" ht="22.5" customHeight="1" x14ac:dyDescent="0.2">
      <c r="A22" s="268" t="s">
        <v>8</v>
      </c>
      <c r="B22" s="268" t="s">
        <v>68</v>
      </c>
      <c r="C22" s="268" t="s">
        <v>24</v>
      </c>
      <c r="D22" s="268" t="s">
        <v>69</v>
      </c>
      <c r="E22" s="268" t="s">
        <v>70</v>
      </c>
      <c r="F22" s="268" t="s">
        <v>21</v>
      </c>
      <c r="G22" s="269">
        <v>2</v>
      </c>
      <c r="H22" s="269">
        <v>2</v>
      </c>
      <c r="I22" s="269">
        <v>3</v>
      </c>
      <c r="J22" s="269">
        <v>2</v>
      </c>
      <c r="K22" s="269">
        <v>3</v>
      </c>
      <c r="L22" s="269">
        <v>3</v>
      </c>
      <c r="M22" s="269">
        <v>2</v>
      </c>
      <c r="N22" s="269">
        <v>3</v>
      </c>
      <c r="O22" s="269">
        <v>3</v>
      </c>
      <c r="P22" s="270">
        <v>2</v>
      </c>
      <c r="Q22" s="270">
        <v>2</v>
      </c>
      <c r="R22" s="270">
        <v>3</v>
      </c>
      <c r="S22" s="270">
        <v>2</v>
      </c>
      <c r="T22" s="270">
        <v>2</v>
      </c>
      <c r="U22" s="269">
        <v>3</v>
      </c>
      <c r="V22" s="269">
        <v>2</v>
      </c>
      <c r="W22" s="270">
        <v>3</v>
      </c>
      <c r="X22" s="270">
        <v>3</v>
      </c>
      <c r="Y22" s="272">
        <f>SUM('Manajemen waktu'!$G22:$X22)</f>
        <v>45</v>
      </c>
      <c r="Z2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23" spans="1:29" ht="22.5" customHeight="1" x14ac:dyDescent="0.2">
      <c r="A23" s="268" t="s">
        <v>8</v>
      </c>
      <c r="B23" s="268" t="s">
        <v>72</v>
      </c>
      <c r="C23" s="268" t="s">
        <v>24</v>
      </c>
      <c r="D23" s="268" t="s">
        <v>25</v>
      </c>
      <c r="E23" s="268" t="s">
        <v>73</v>
      </c>
      <c r="F23" s="268" t="s">
        <v>13</v>
      </c>
      <c r="G23" s="269">
        <v>1</v>
      </c>
      <c r="H23" s="269">
        <v>1</v>
      </c>
      <c r="I23" s="269">
        <v>2</v>
      </c>
      <c r="J23" s="269">
        <v>2</v>
      </c>
      <c r="K23" s="269">
        <v>2</v>
      </c>
      <c r="L23" s="269">
        <v>2</v>
      </c>
      <c r="M23" s="269">
        <v>2</v>
      </c>
      <c r="N23" s="269">
        <v>1</v>
      </c>
      <c r="O23" s="269">
        <v>2</v>
      </c>
      <c r="P23" s="270">
        <v>2</v>
      </c>
      <c r="Q23" s="270">
        <v>2</v>
      </c>
      <c r="R23" s="270">
        <v>2</v>
      </c>
      <c r="S23" s="270">
        <v>2</v>
      </c>
      <c r="T23" s="270">
        <v>1</v>
      </c>
      <c r="U23" s="269">
        <v>2</v>
      </c>
      <c r="V23" s="269">
        <v>1</v>
      </c>
      <c r="W23" s="270">
        <v>2</v>
      </c>
      <c r="X23" s="270">
        <v>1</v>
      </c>
      <c r="Y23" s="272">
        <f>SUM('Manajemen waktu'!$G23:$X23)</f>
        <v>30</v>
      </c>
      <c r="Z23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24" spans="1:29" ht="22.5" customHeight="1" x14ac:dyDescent="0.2">
      <c r="A24" s="268" t="s">
        <v>8</v>
      </c>
      <c r="B24" s="268" t="s">
        <v>75</v>
      </c>
      <c r="C24" s="268" t="s">
        <v>10</v>
      </c>
      <c r="D24" s="268" t="s">
        <v>76</v>
      </c>
      <c r="E24" s="268" t="s">
        <v>12</v>
      </c>
      <c r="F24" s="268" t="s">
        <v>13</v>
      </c>
      <c r="G24" s="269">
        <v>2</v>
      </c>
      <c r="H24" s="269">
        <v>4</v>
      </c>
      <c r="I24" s="269">
        <v>3</v>
      </c>
      <c r="J24" s="269">
        <v>3</v>
      </c>
      <c r="K24" s="269">
        <v>3</v>
      </c>
      <c r="L24" s="269">
        <v>3</v>
      </c>
      <c r="M24" s="269">
        <v>3</v>
      </c>
      <c r="N24" s="269">
        <v>2</v>
      </c>
      <c r="O24" s="269">
        <v>4</v>
      </c>
      <c r="P24" s="270">
        <v>2</v>
      </c>
      <c r="Q24" s="270">
        <v>3</v>
      </c>
      <c r="R24" s="270">
        <v>2</v>
      </c>
      <c r="S24" s="270">
        <v>3</v>
      </c>
      <c r="T24" s="270">
        <v>3</v>
      </c>
      <c r="U24" s="269">
        <v>3</v>
      </c>
      <c r="V24" s="269">
        <v>3</v>
      </c>
      <c r="W24" s="270">
        <v>4</v>
      </c>
      <c r="X24" s="270">
        <v>3</v>
      </c>
      <c r="Y24" s="272">
        <f>SUM('Manajemen waktu'!$G24:$X24)</f>
        <v>53</v>
      </c>
      <c r="Z2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25" spans="1:29" ht="22.5" customHeight="1" x14ac:dyDescent="0.2">
      <c r="A25" s="268" t="s">
        <v>8</v>
      </c>
      <c r="B25" s="268" t="s">
        <v>78</v>
      </c>
      <c r="C25" s="268" t="s">
        <v>24</v>
      </c>
      <c r="D25" s="268" t="s">
        <v>76</v>
      </c>
      <c r="E25" s="268" t="s">
        <v>12</v>
      </c>
      <c r="F25" s="268" t="s">
        <v>21</v>
      </c>
      <c r="G25" s="269">
        <v>4</v>
      </c>
      <c r="H25" s="269">
        <v>4</v>
      </c>
      <c r="I25" s="269">
        <v>3</v>
      </c>
      <c r="J25" s="269">
        <v>3</v>
      </c>
      <c r="K25" s="269">
        <v>4</v>
      </c>
      <c r="L25" s="269">
        <v>3</v>
      </c>
      <c r="M25" s="269">
        <v>4</v>
      </c>
      <c r="N25" s="269">
        <v>3</v>
      </c>
      <c r="O25" s="269">
        <v>4</v>
      </c>
      <c r="P25" s="270">
        <v>3</v>
      </c>
      <c r="Q25" s="270">
        <v>4</v>
      </c>
      <c r="R25" s="270">
        <v>3</v>
      </c>
      <c r="S25" s="270">
        <v>3</v>
      </c>
      <c r="T25" s="270">
        <v>3</v>
      </c>
      <c r="U25" s="269">
        <v>4</v>
      </c>
      <c r="V25" s="269">
        <v>3</v>
      </c>
      <c r="W25" s="270">
        <v>3</v>
      </c>
      <c r="X25" s="270">
        <v>4</v>
      </c>
      <c r="Y25" s="272">
        <f>SUM('Manajemen waktu'!$G25:$X25)</f>
        <v>62</v>
      </c>
      <c r="Z25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26" spans="1:29" ht="22.5" customHeight="1" x14ac:dyDescent="0.2">
      <c r="A26" s="268" t="s">
        <v>8</v>
      </c>
      <c r="B26" s="268" t="s">
        <v>80</v>
      </c>
      <c r="C26" s="268" t="s">
        <v>10</v>
      </c>
      <c r="D26" s="268" t="s">
        <v>81</v>
      </c>
      <c r="E26" s="268" t="s">
        <v>70</v>
      </c>
      <c r="F26" s="268" t="s">
        <v>21</v>
      </c>
      <c r="G26" s="269">
        <v>4</v>
      </c>
      <c r="H26" s="269">
        <v>4</v>
      </c>
      <c r="I26" s="269">
        <v>4</v>
      </c>
      <c r="J26" s="269">
        <v>4</v>
      </c>
      <c r="K26" s="269">
        <v>4</v>
      </c>
      <c r="L26" s="269">
        <v>4</v>
      </c>
      <c r="M26" s="269">
        <v>4</v>
      </c>
      <c r="N26" s="269">
        <v>4</v>
      </c>
      <c r="O26" s="269">
        <v>4</v>
      </c>
      <c r="P26" s="270">
        <v>4</v>
      </c>
      <c r="Q26" s="270">
        <v>3</v>
      </c>
      <c r="R26" s="270">
        <v>3</v>
      </c>
      <c r="S26" s="270">
        <v>4</v>
      </c>
      <c r="T26" s="270">
        <v>3</v>
      </c>
      <c r="U26" s="269">
        <v>4</v>
      </c>
      <c r="V26" s="269">
        <v>4</v>
      </c>
      <c r="W26" s="270">
        <v>4</v>
      </c>
      <c r="X26" s="270">
        <v>3</v>
      </c>
      <c r="Y26" s="272">
        <f>SUM('Manajemen waktu'!$G26:$X26)</f>
        <v>68</v>
      </c>
      <c r="Z26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27" spans="1:29" ht="22.5" customHeight="1" x14ac:dyDescent="0.2">
      <c r="A27" s="268" t="s">
        <v>8</v>
      </c>
      <c r="B27" s="268" t="s">
        <v>83</v>
      </c>
      <c r="C27" s="268" t="s">
        <v>10</v>
      </c>
      <c r="D27" s="268" t="s">
        <v>25</v>
      </c>
      <c r="E27" s="268" t="s">
        <v>12</v>
      </c>
      <c r="F27" s="268" t="s">
        <v>26</v>
      </c>
      <c r="G27" s="269">
        <v>2</v>
      </c>
      <c r="H27" s="269">
        <v>2</v>
      </c>
      <c r="I27" s="269">
        <v>3</v>
      </c>
      <c r="J27" s="269">
        <v>2</v>
      </c>
      <c r="K27" s="269">
        <v>3</v>
      </c>
      <c r="L27" s="269">
        <v>3</v>
      </c>
      <c r="M27" s="269">
        <v>2</v>
      </c>
      <c r="N27" s="269">
        <v>2</v>
      </c>
      <c r="O27" s="269">
        <v>3</v>
      </c>
      <c r="P27" s="270">
        <v>1</v>
      </c>
      <c r="Q27" s="270">
        <v>3</v>
      </c>
      <c r="R27" s="270">
        <v>3</v>
      </c>
      <c r="S27" s="270">
        <v>2</v>
      </c>
      <c r="T27" s="270">
        <v>3</v>
      </c>
      <c r="U27" s="269">
        <v>4</v>
      </c>
      <c r="V27" s="269">
        <v>3</v>
      </c>
      <c r="W27" s="270">
        <v>3</v>
      </c>
      <c r="X27" s="270">
        <v>3</v>
      </c>
      <c r="Y27" s="272">
        <f>SUM('Manajemen waktu'!$G27:$X27)</f>
        <v>47</v>
      </c>
      <c r="Z2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28" spans="1:29" ht="22.5" customHeight="1" x14ac:dyDescent="0.2">
      <c r="A28" s="268" t="s">
        <v>8</v>
      </c>
      <c r="B28" s="268" t="s">
        <v>85</v>
      </c>
      <c r="C28" s="268" t="s">
        <v>10</v>
      </c>
      <c r="D28" s="268" t="s">
        <v>86</v>
      </c>
      <c r="E28" s="268" t="s">
        <v>47</v>
      </c>
      <c r="F28" s="268" t="s">
        <v>26</v>
      </c>
      <c r="G28" s="269">
        <v>2</v>
      </c>
      <c r="H28" s="269">
        <v>3</v>
      </c>
      <c r="I28" s="269">
        <v>4</v>
      </c>
      <c r="J28" s="269">
        <v>3</v>
      </c>
      <c r="K28" s="269">
        <v>2</v>
      </c>
      <c r="L28" s="269">
        <v>2</v>
      </c>
      <c r="M28" s="269">
        <v>2</v>
      </c>
      <c r="N28" s="269">
        <v>3</v>
      </c>
      <c r="O28" s="269">
        <v>3</v>
      </c>
      <c r="P28" s="270">
        <v>4</v>
      </c>
      <c r="Q28" s="270">
        <v>3</v>
      </c>
      <c r="R28" s="270">
        <v>3</v>
      </c>
      <c r="S28" s="270">
        <v>3</v>
      </c>
      <c r="T28" s="270">
        <v>3</v>
      </c>
      <c r="U28" s="269">
        <v>3</v>
      </c>
      <c r="V28" s="269">
        <v>3</v>
      </c>
      <c r="W28" s="270">
        <v>3</v>
      </c>
      <c r="X28" s="270">
        <v>4</v>
      </c>
      <c r="Y28" s="272">
        <f>SUM('Manajemen waktu'!$G28:$X28)</f>
        <v>53</v>
      </c>
      <c r="Z2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29" spans="1:29" ht="22.5" customHeight="1" x14ac:dyDescent="0.2">
      <c r="A29" s="268" t="s">
        <v>8</v>
      </c>
      <c r="B29" s="268" t="s">
        <v>88</v>
      </c>
      <c r="C29" s="268" t="s">
        <v>24</v>
      </c>
      <c r="D29" s="268" t="s">
        <v>89</v>
      </c>
      <c r="E29" s="268" t="s">
        <v>90</v>
      </c>
      <c r="F29" s="268" t="s">
        <v>13</v>
      </c>
      <c r="G29" s="269">
        <v>3</v>
      </c>
      <c r="H29" s="269">
        <v>3</v>
      </c>
      <c r="I29" s="269">
        <v>4</v>
      </c>
      <c r="J29" s="269">
        <v>4</v>
      </c>
      <c r="K29" s="269">
        <v>2</v>
      </c>
      <c r="L29" s="269">
        <v>3</v>
      </c>
      <c r="M29" s="269">
        <v>3</v>
      </c>
      <c r="N29" s="269">
        <v>3</v>
      </c>
      <c r="O29" s="269">
        <v>3</v>
      </c>
      <c r="P29" s="270">
        <v>4</v>
      </c>
      <c r="Q29" s="270">
        <v>3</v>
      </c>
      <c r="R29" s="270">
        <v>3</v>
      </c>
      <c r="S29" s="270">
        <v>4</v>
      </c>
      <c r="T29" s="270">
        <v>2</v>
      </c>
      <c r="U29" s="269">
        <v>3</v>
      </c>
      <c r="V29" s="269">
        <v>2</v>
      </c>
      <c r="W29" s="270">
        <v>3</v>
      </c>
      <c r="X29" s="270">
        <v>3</v>
      </c>
      <c r="Y29" s="272">
        <f>SUM('Manajemen waktu'!$G29:$X29)</f>
        <v>55</v>
      </c>
      <c r="Z29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30" spans="1:29" ht="22.5" customHeight="1" x14ac:dyDescent="0.2">
      <c r="A30" s="268" t="s">
        <v>8</v>
      </c>
      <c r="B30" s="268" t="s">
        <v>92</v>
      </c>
      <c r="C30" s="268" t="s">
        <v>10</v>
      </c>
      <c r="D30" s="268" t="s">
        <v>93</v>
      </c>
      <c r="E30" s="268" t="s">
        <v>90</v>
      </c>
      <c r="F30" s="268" t="s">
        <v>26</v>
      </c>
      <c r="G30" s="269">
        <v>3</v>
      </c>
      <c r="H30" s="269">
        <v>3</v>
      </c>
      <c r="I30" s="269">
        <v>2</v>
      </c>
      <c r="J30" s="269">
        <v>3</v>
      </c>
      <c r="K30" s="269">
        <v>3</v>
      </c>
      <c r="L30" s="269">
        <v>3</v>
      </c>
      <c r="M30" s="269">
        <v>2</v>
      </c>
      <c r="N30" s="269">
        <v>3</v>
      </c>
      <c r="O30" s="269">
        <v>2</v>
      </c>
      <c r="P30" s="270">
        <v>3</v>
      </c>
      <c r="Q30" s="270">
        <v>2</v>
      </c>
      <c r="R30" s="270">
        <v>2</v>
      </c>
      <c r="S30" s="270">
        <v>2</v>
      </c>
      <c r="T30" s="270">
        <v>2</v>
      </c>
      <c r="U30" s="269">
        <v>2</v>
      </c>
      <c r="V30" s="269">
        <v>2</v>
      </c>
      <c r="W30" s="270">
        <v>2</v>
      </c>
      <c r="X30" s="270">
        <v>2</v>
      </c>
      <c r="Y30" s="272">
        <f>SUM('Manajemen waktu'!$G30:$X30)</f>
        <v>43</v>
      </c>
      <c r="Z3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31" spans="1:29" ht="22.5" customHeight="1" x14ac:dyDescent="0.2">
      <c r="A31" s="268" t="s">
        <v>8</v>
      </c>
      <c r="B31" s="268" t="s">
        <v>95</v>
      </c>
      <c r="C31" s="268" t="s">
        <v>10</v>
      </c>
      <c r="D31" s="268" t="s">
        <v>96</v>
      </c>
      <c r="E31" s="268" t="s">
        <v>53</v>
      </c>
      <c r="F31" s="268" t="s">
        <v>26</v>
      </c>
      <c r="G31" s="269">
        <v>2</v>
      </c>
      <c r="H31" s="269">
        <v>2</v>
      </c>
      <c r="I31" s="269">
        <v>3</v>
      </c>
      <c r="J31" s="269">
        <v>3</v>
      </c>
      <c r="K31" s="269">
        <v>2</v>
      </c>
      <c r="L31" s="269">
        <v>3</v>
      </c>
      <c r="M31" s="269">
        <v>2</v>
      </c>
      <c r="N31" s="269">
        <v>3</v>
      </c>
      <c r="O31" s="269">
        <v>2</v>
      </c>
      <c r="P31" s="270">
        <v>2</v>
      </c>
      <c r="Q31" s="270">
        <v>3</v>
      </c>
      <c r="R31" s="270">
        <v>2</v>
      </c>
      <c r="S31" s="270">
        <v>2</v>
      </c>
      <c r="T31" s="270">
        <v>3</v>
      </c>
      <c r="U31" s="269">
        <v>3</v>
      </c>
      <c r="V31" s="269">
        <v>2</v>
      </c>
      <c r="W31" s="270">
        <v>2</v>
      </c>
      <c r="X31" s="270">
        <v>3</v>
      </c>
      <c r="Y31" s="272">
        <f>SUM('Manajemen waktu'!$G31:$X31)</f>
        <v>44</v>
      </c>
      <c r="Z3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32" spans="1:29" ht="22.5" customHeight="1" x14ac:dyDescent="0.2">
      <c r="A32" s="268" t="s">
        <v>8</v>
      </c>
      <c r="B32" s="268" t="s">
        <v>98</v>
      </c>
      <c r="C32" s="268" t="s">
        <v>24</v>
      </c>
      <c r="D32" s="268" t="s">
        <v>76</v>
      </c>
      <c r="E32" s="268" t="s">
        <v>64</v>
      </c>
      <c r="F32" s="268" t="s">
        <v>26</v>
      </c>
      <c r="G32" s="269">
        <v>4</v>
      </c>
      <c r="H32" s="269">
        <v>4</v>
      </c>
      <c r="I32" s="269">
        <v>3</v>
      </c>
      <c r="J32" s="269">
        <v>3</v>
      </c>
      <c r="K32" s="269">
        <v>3</v>
      </c>
      <c r="L32" s="269">
        <v>4</v>
      </c>
      <c r="M32" s="269">
        <v>4</v>
      </c>
      <c r="N32" s="269">
        <v>4</v>
      </c>
      <c r="O32" s="269">
        <v>3</v>
      </c>
      <c r="P32" s="270">
        <v>4</v>
      </c>
      <c r="Q32" s="270">
        <v>3</v>
      </c>
      <c r="R32" s="270">
        <v>4</v>
      </c>
      <c r="S32" s="270">
        <v>3</v>
      </c>
      <c r="T32" s="270">
        <v>4</v>
      </c>
      <c r="U32" s="269">
        <v>3</v>
      </c>
      <c r="V32" s="269">
        <v>4</v>
      </c>
      <c r="W32" s="270">
        <v>3</v>
      </c>
      <c r="X32" s="270">
        <v>3</v>
      </c>
      <c r="Y32" s="272">
        <f>SUM('Manajemen waktu'!$G32:$X32)</f>
        <v>63</v>
      </c>
      <c r="Z32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33" spans="1:26" ht="22.5" customHeight="1" x14ac:dyDescent="0.2">
      <c r="A33" s="268" t="s">
        <v>8</v>
      </c>
      <c r="B33" s="268" t="s">
        <v>100</v>
      </c>
      <c r="C33" s="268" t="s">
        <v>24</v>
      </c>
      <c r="D33" s="268" t="s">
        <v>25</v>
      </c>
      <c r="E33" s="268" t="s">
        <v>12</v>
      </c>
      <c r="F33" s="268" t="s">
        <v>21</v>
      </c>
      <c r="G33" s="269">
        <v>3</v>
      </c>
      <c r="H33" s="269">
        <v>3</v>
      </c>
      <c r="I33" s="269">
        <v>3</v>
      </c>
      <c r="J33" s="269">
        <v>4</v>
      </c>
      <c r="K33" s="269">
        <v>3</v>
      </c>
      <c r="L33" s="269">
        <v>3</v>
      </c>
      <c r="M33" s="269">
        <v>4</v>
      </c>
      <c r="N33" s="269">
        <v>3</v>
      </c>
      <c r="O33" s="269">
        <v>2</v>
      </c>
      <c r="P33" s="270">
        <v>2</v>
      </c>
      <c r="Q33" s="270">
        <v>2</v>
      </c>
      <c r="R33" s="270">
        <v>3</v>
      </c>
      <c r="S33" s="270">
        <v>3</v>
      </c>
      <c r="T33" s="270">
        <v>3</v>
      </c>
      <c r="U33" s="269">
        <v>3</v>
      </c>
      <c r="V33" s="269">
        <v>3</v>
      </c>
      <c r="W33" s="270">
        <v>3</v>
      </c>
      <c r="X33" s="270">
        <v>3</v>
      </c>
      <c r="Y33" s="272">
        <f>SUM('Manajemen waktu'!$G33:$X33)</f>
        <v>53</v>
      </c>
      <c r="Z3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34" spans="1:26" ht="22.5" customHeight="1" x14ac:dyDescent="0.2">
      <c r="A34" s="268" t="s">
        <v>8</v>
      </c>
      <c r="B34" s="268" t="s">
        <v>102</v>
      </c>
      <c r="C34" s="268" t="s">
        <v>10</v>
      </c>
      <c r="D34" s="268" t="s">
        <v>103</v>
      </c>
      <c r="E34" s="268" t="s">
        <v>64</v>
      </c>
      <c r="F34" s="268" t="s">
        <v>21</v>
      </c>
      <c r="G34" s="269">
        <v>3</v>
      </c>
      <c r="H34" s="269">
        <v>3</v>
      </c>
      <c r="I34" s="269">
        <v>3</v>
      </c>
      <c r="J34" s="269">
        <v>3</v>
      </c>
      <c r="K34" s="269">
        <v>3</v>
      </c>
      <c r="L34" s="269">
        <v>3</v>
      </c>
      <c r="M34" s="269">
        <v>3</v>
      </c>
      <c r="N34" s="269">
        <v>3</v>
      </c>
      <c r="O34" s="269">
        <v>3</v>
      </c>
      <c r="P34" s="270">
        <v>3</v>
      </c>
      <c r="Q34" s="270">
        <v>3</v>
      </c>
      <c r="R34" s="270">
        <v>3</v>
      </c>
      <c r="S34" s="270">
        <v>3</v>
      </c>
      <c r="T34" s="270">
        <v>4</v>
      </c>
      <c r="U34" s="269">
        <v>4</v>
      </c>
      <c r="V34" s="269">
        <v>3</v>
      </c>
      <c r="W34" s="270">
        <v>4</v>
      </c>
      <c r="X34" s="270">
        <v>3</v>
      </c>
      <c r="Y34" s="272">
        <f>SUM('Manajemen waktu'!$G34:$X34)</f>
        <v>57</v>
      </c>
      <c r="Z3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35" spans="1:26" ht="22.5" customHeight="1" x14ac:dyDescent="0.2">
      <c r="A35" s="268" t="s">
        <v>8</v>
      </c>
      <c r="B35" s="268" t="s">
        <v>105</v>
      </c>
      <c r="C35" s="268" t="s">
        <v>24</v>
      </c>
      <c r="D35" s="268" t="s">
        <v>25</v>
      </c>
      <c r="E35" s="268" t="s">
        <v>12</v>
      </c>
      <c r="F35" s="268" t="s">
        <v>13</v>
      </c>
      <c r="G35" s="269">
        <v>2</v>
      </c>
      <c r="H35" s="269">
        <v>2</v>
      </c>
      <c r="I35" s="269">
        <v>3</v>
      </c>
      <c r="J35" s="269">
        <v>2</v>
      </c>
      <c r="K35" s="269">
        <v>2</v>
      </c>
      <c r="L35" s="269">
        <v>2</v>
      </c>
      <c r="M35" s="269">
        <v>1</v>
      </c>
      <c r="N35" s="269">
        <v>2</v>
      </c>
      <c r="O35" s="269">
        <v>2</v>
      </c>
      <c r="P35" s="270">
        <v>3</v>
      </c>
      <c r="Q35" s="270">
        <v>2</v>
      </c>
      <c r="R35" s="270">
        <v>2</v>
      </c>
      <c r="S35" s="270">
        <v>2</v>
      </c>
      <c r="T35" s="270">
        <v>2</v>
      </c>
      <c r="U35" s="269">
        <v>3</v>
      </c>
      <c r="V35" s="269">
        <v>2</v>
      </c>
      <c r="W35" s="270">
        <v>2</v>
      </c>
      <c r="X35" s="270">
        <v>2</v>
      </c>
      <c r="Y35" s="272">
        <f>SUM('Manajemen waktu'!$G35:$X35)</f>
        <v>38</v>
      </c>
      <c r="Z35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36" spans="1:26" ht="22.5" customHeight="1" x14ac:dyDescent="0.2">
      <c r="A36" s="268" t="s">
        <v>8</v>
      </c>
      <c r="B36" s="268" t="s">
        <v>107</v>
      </c>
      <c r="C36" s="268" t="s">
        <v>24</v>
      </c>
      <c r="D36" s="268" t="s">
        <v>103</v>
      </c>
      <c r="E36" s="268" t="s">
        <v>53</v>
      </c>
      <c r="F36" s="268" t="s">
        <v>21</v>
      </c>
      <c r="G36" s="269">
        <v>3</v>
      </c>
      <c r="H36" s="269">
        <v>4</v>
      </c>
      <c r="I36" s="269">
        <v>3</v>
      </c>
      <c r="J36" s="269">
        <v>4</v>
      </c>
      <c r="K36" s="269">
        <v>3</v>
      </c>
      <c r="L36" s="269">
        <v>4</v>
      </c>
      <c r="M36" s="269">
        <v>4</v>
      </c>
      <c r="N36" s="269">
        <v>3</v>
      </c>
      <c r="O36" s="269">
        <v>3</v>
      </c>
      <c r="P36" s="270">
        <v>3</v>
      </c>
      <c r="Q36" s="270">
        <v>3</v>
      </c>
      <c r="R36" s="270">
        <v>3</v>
      </c>
      <c r="S36" s="270">
        <v>4</v>
      </c>
      <c r="T36" s="270">
        <v>4</v>
      </c>
      <c r="U36" s="269">
        <v>3</v>
      </c>
      <c r="V36" s="269">
        <v>4</v>
      </c>
      <c r="W36" s="270">
        <v>4</v>
      </c>
      <c r="X36" s="270">
        <v>4</v>
      </c>
      <c r="Y36" s="272">
        <f>SUM('Manajemen waktu'!$G36:$X36)</f>
        <v>63</v>
      </c>
      <c r="Z36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37" spans="1:26" ht="22.5" customHeight="1" x14ac:dyDescent="0.2">
      <c r="A37" s="268" t="s">
        <v>8</v>
      </c>
      <c r="B37" s="268" t="s">
        <v>109</v>
      </c>
      <c r="C37" s="268" t="s">
        <v>10</v>
      </c>
      <c r="D37" s="268" t="s">
        <v>110</v>
      </c>
      <c r="E37" s="268" t="s">
        <v>90</v>
      </c>
      <c r="F37" s="268" t="s">
        <v>26</v>
      </c>
      <c r="G37" s="269">
        <v>1</v>
      </c>
      <c r="H37" s="269">
        <v>3</v>
      </c>
      <c r="I37" s="269">
        <v>2</v>
      </c>
      <c r="J37" s="269">
        <v>2</v>
      </c>
      <c r="K37" s="269">
        <v>2</v>
      </c>
      <c r="L37" s="269">
        <v>2</v>
      </c>
      <c r="M37" s="269">
        <v>2</v>
      </c>
      <c r="N37" s="269">
        <v>2</v>
      </c>
      <c r="O37" s="269">
        <v>2</v>
      </c>
      <c r="P37" s="270">
        <v>1</v>
      </c>
      <c r="Q37" s="270">
        <v>2</v>
      </c>
      <c r="R37" s="270">
        <v>2</v>
      </c>
      <c r="S37" s="270">
        <v>2</v>
      </c>
      <c r="T37" s="270">
        <v>2</v>
      </c>
      <c r="U37" s="269">
        <v>2</v>
      </c>
      <c r="V37" s="269">
        <v>2</v>
      </c>
      <c r="W37" s="270">
        <v>2</v>
      </c>
      <c r="X37" s="270">
        <v>2</v>
      </c>
      <c r="Y37" s="272">
        <f>SUM('Manajemen waktu'!$G37:$X37)</f>
        <v>35</v>
      </c>
      <c r="Z37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38" spans="1:26" ht="22.5" customHeight="1" x14ac:dyDescent="0.2">
      <c r="A38" s="268" t="s">
        <v>8</v>
      </c>
      <c r="B38" s="268" t="s">
        <v>112</v>
      </c>
      <c r="C38" s="268" t="s">
        <v>10</v>
      </c>
      <c r="D38" s="268" t="s">
        <v>113</v>
      </c>
      <c r="E38" s="268" t="s">
        <v>47</v>
      </c>
      <c r="F38" s="268" t="s">
        <v>21</v>
      </c>
      <c r="G38" s="269">
        <v>4</v>
      </c>
      <c r="H38" s="269">
        <v>4</v>
      </c>
      <c r="I38" s="269">
        <v>3</v>
      </c>
      <c r="J38" s="269">
        <v>4</v>
      </c>
      <c r="K38" s="269">
        <v>3</v>
      </c>
      <c r="L38" s="269">
        <v>4</v>
      </c>
      <c r="M38" s="269">
        <v>4</v>
      </c>
      <c r="N38" s="269">
        <v>3</v>
      </c>
      <c r="O38" s="269">
        <v>2</v>
      </c>
      <c r="P38" s="270">
        <v>4</v>
      </c>
      <c r="Q38" s="270">
        <v>3</v>
      </c>
      <c r="R38" s="270">
        <v>4</v>
      </c>
      <c r="S38" s="270">
        <v>3</v>
      </c>
      <c r="T38" s="270">
        <v>3</v>
      </c>
      <c r="U38" s="269">
        <v>4</v>
      </c>
      <c r="V38" s="269">
        <v>3</v>
      </c>
      <c r="W38" s="270">
        <v>2</v>
      </c>
      <c r="X38" s="270">
        <v>4</v>
      </c>
      <c r="Y38" s="272">
        <f>SUM('Manajemen waktu'!$G38:$X38)</f>
        <v>61</v>
      </c>
      <c r="Z38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39" spans="1:26" ht="22.5" customHeight="1" x14ac:dyDescent="0.2">
      <c r="A39" s="268" t="s">
        <v>8</v>
      </c>
      <c r="B39" s="268" t="s">
        <v>115</v>
      </c>
      <c r="C39" s="268" t="s">
        <v>24</v>
      </c>
      <c r="D39" s="268" t="s">
        <v>11</v>
      </c>
      <c r="E39" s="268" t="s">
        <v>12</v>
      </c>
      <c r="F39" s="268" t="s">
        <v>21</v>
      </c>
      <c r="G39" s="269">
        <v>4</v>
      </c>
      <c r="H39" s="269">
        <v>4</v>
      </c>
      <c r="I39" s="269">
        <v>4</v>
      </c>
      <c r="J39" s="269">
        <v>3</v>
      </c>
      <c r="K39" s="269">
        <v>4</v>
      </c>
      <c r="L39" s="269">
        <v>4</v>
      </c>
      <c r="M39" s="269">
        <v>3</v>
      </c>
      <c r="N39" s="269">
        <v>4</v>
      </c>
      <c r="O39" s="269">
        <v>3</v>
      </c>
      <c r="P39" s="270">
        <v>3</v>
      </c>
      <c r="Q39" s="270">
        <v>4</v>
      </c>
      <c r="R39" s="270">
        <v>4</v>
      </c>
      <c r="S39" s="270">
        <v>4</v>
      </c>
      <c r="T39" s="270">
        <v>3</v>
      </c>
      <c r="U39" s="269">
        <v>4</v>
      </c>
      <c r="V39" s="269">
        <v>4</v>
      </c>
      <c r="W39" s="270">
        <v>4</v>
      </c>
      <c r="X39" s="270">
        <v>4</v>
      </c>
      <c r="Y39" s="272">
        <f>SUM('Manajemen waktu'!$G39:$X39)</f>
        <v>67</v>
      </c>
      <c r="Z39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40" spans="1:26" ht="22.5" customHeight="1" x14ac:dyDescent="0.2">
      <c r="A40" s="268" t="s">
        <v>8</v>
      </c>
      <c r="B40" s="268" t="s">
        <v>117</v>
      </c>
      <c r="C40" s="268" t="s">
        <v>24</v>
      </c>
      <c r="D40" s="268" t="s">
        <v>110</v>
      </c>
      <c r="E40" s="268" t="s">
        <v>17</v>
      </c>
      <c r="F40" s="268" t="s">
        <v>26</v>
      </c>
      <c r="G40" s="269">
        <v>3</v>
      </c>
      <c r="H40" s="269">
        <v>2</v>
      </c>
      <c r="I40" s="269">
        <v>3</v>
      </c>
      <c r="J40" s="269">
        <v>2</v>
      </c>
      <c r="K40" s="269">
        <v>3</v>
      </c>
      <c r="L40" s="269">
        <v>4</v>
      </c>
      <c r="M40" s="269">
        <v>3</v>
      </c>
      <c r="N40" s="269">
        <v>4</v>
      </c>
      <c r="O40" s="269">
        <v>3</v>
      </c>
      <c r="P40" s="270">
        <v>4</v>
      </c>
      <c r="Q40" s="270">
        <v>4</v>
      </c>
      <c r="R40" s="270">
        <v>4</v>
      </c>
      <c r="S40" s="270">
        <v>3</v>
      </c>
      <c r="T40" s="270">
        <v>3</v>
      </c>
      <c r="U40" s="269">
        <v>3</v>
      </c>
      <c r="V40" s="269">
        <v>3</v>
      </c>
      <c r="W40" s="270">
        <v>4</v>
      </c>
      <c r="X40" s="270">
        <v>3</v>
      </c>
      <c r="Y40" s="272">
        <f>SUM('Manajemen waktu'!$G40:$X40)</f>
        <v>58</v>
      </c>
      <c r="Z4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41" spans="1:26" ht="22.5" customHeight="1" x14ac:dyDescent="0.2">
      <c r="A41" s="268" t="s">
        <v>8</v>
      </c>
      <c r="B41" s="268" t="s">
        <v>119</v>
      </c>
      <c r="C41" s="268" t="s">
        <v>10</v>
      </c>
      <c r="D41" s="268" t="s">
        <v>120</v>
      </c>
      <c r="E41" s="268" t="s">
        <v>53</v>
      </c>
      <c r="F41" s="268" t="s">
        <v>26</v>
      </c>
      <c r="G41" s="269">
        <v>3</v>
      </c>
      <c r="H41" s="269">
        <v>3</v>
      </c>
      <c r="I41" s="269">
        <v>3</v>
      </c>
      <c r="J41" s="269">
        <v>2</v>
      </c>
      <c r="K41" s="269">
        <v>2</v>
      </c>
      <c r="L41" s="269">
        <v>3</v>
      </c>
      <c r="M41" s="269">
        <v>3</v>
      </c>
      <c r="N41" s="269">
        <v>3</v>
      </c>
      <c r="O41" s="269">
        <v>3</v>
      </c>
      <c r="P41" s="270">
        <v>3</v>
      </c>
      <c r="Q41" s="270">
        <v>2</v>
      </c>
      <c r="R41" s="270">
        <v>3</v>
      </c>
      <c r="S41" s="270">
        <v>3</v>
      </c>
      <c r="T41" s="270">
        <v>3</v>
      </c>
      <c r="U41" s="269">
        <v>1</v>
      </c>
      <c r="V41" s="269">
        <v>2</v>
      </c>
      <c r="W41" s="270">
        <v>2</v>
      </c>
      <c r="X41" s="270">
        <v>3</v>
      </c>
      <c r="Y41" s="272">
        <f>SUM('Manajemen waktu'!$G41:$X41)</f>
        <v>47</v>
      </c>
      <c r="Z4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42" spans="1:26" ht="22.5" customHeight="1" x14ac:dyDescent="0.2">
      <c r="A42" s="268" t="s">
        <v>8</v>
      </c>
      <c r="B42" s="268" t="s">
        <v>122</v>
      </c>
      <c r="C42" s="268" t="s">
        <v>24</v>
      </c>
      <c r="D42" s="268" t="s">
        <v>123</v>
      </c>
      <c r="E42" s="268" t="s">
        <v>61</v>
      </c>
      <c r="F42" s="268" t="s">
        <v>21</v>
      </c>
      <c r="G42" s="269">
        <v>4</v>
      </c>
      <c r="H42" s="269">
        <v>3</v>
      </c>
      <c r="I42" s="269">
        <v>3</v>
      </c>
      <c r="J42" s="269">
        <v>3</v>
      </c>
      <c r="K42" s="269">
        <v>4</v>
      </c>
      <c r="L42" s="269">
        <v>3</v>
      </c>
      <c r="M42" s="269">
        <v>4</v>
      </c>
      <c r="N42" s="269">
        <v>3</v>
      </c>
      <c r="O42" s="269">
        <v>3</v>
      </c>
      <c r="P42" s="270">
        <v>4</v>
      </c>
      <c r="Q42" s="270">
        <v>3</v>
      </c>
      <c r="R42" s="270">
        <v>3</v>
      </c>
      <c r="S42" s="270">
        <v>3</v>
      </c>
      <c r="T42" s="270">
        <v>3</v>
      </c>
      <c r="U42" s="269">
        <v>4</v>
      </c>
      <c r="V42" s="269">
        <v>4</v>
      </c>
      <c r="W42" s="270">
        <v>2</v>
      </c>
      <c r="X42" s="270">
        <v>4</v>
      </c>
      <c r="Y42" s="272">
        <f>SUM('Manajemen waktu'!$G42:$X42)</f>
        <v>60</v>
      </c>
      <c r="Z42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43" spans="1:26" ht="22.5" customHeight="1" x14ac:dyDescent="0.2">
      <c r="A43" s="268" t="s">
        <v>8</v>
      </c>
      <c r="B43" s="268" t="s">
        <v>125</v>
      </c>
      <c r="C43" s="268" t="s">
        <v>10</v>
      </c>
      <c r="D43" s="268" t="s">
        <v>113</v>
      </c>
      <c r="E43" s="268" t="s">
        <v>64</v>
      </c>
      <c r="F43" s="268" t="s">
        <v>21</v>
      </c>
      <c r="G43" s="269">
        <v>4</v>
      </c>
      <c r="H43" s="269">
        <v>4</v>
      </c>
      <c r="I43" s="269">
        <v>4</v>
      </c>
      <c r="J43" s="269">
        <v>3</v>
      </c>
      <c r="K43" s="269">
        <v>4</v>
      </c>
      <c r="L43" s="269">
        <v>3</v>
      </c>
      <c r="M43" s="269">
        <v>4</v>
      </c>
      <c r="N43" s="269">
        <v>4</v>
      </c>
      <c r="O43" s="269">
        <v>4</v>
      </c>
      <c r="P43" s="270">
        <v>4</v>
      </c>
      <c r="Q43" s="270">
        <v>3</v>
      </c>
      <c r="R43" s="270">
        <v>3</v>
      </c>
      <c r="S43" s="270">
        <v>4</v>
      </c>
      <c r="T43" s="270">
        <v>4</v>
      </c>
      <c r="U43" s="269">
        <v>3</v>
      </c>
      <c r="V43" s="269">
        <v>4</v>
      </c>
      <c r="W43" s="270">
        <v>4</v>
      </c>
      <c r="X43" s="270">
        <v>4</v>
      </c>
      <c r="Y43" s="272">
        <f>SUM('Manajemen waktu'!$G43:$X43)</f>
        <v>67</v>
      </c>
      <c r="Z43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44" spans="1:26" ht="22.5" customHeight="1" x14ac:dyDescent="0.2">
      <c r="A44" s="268" t="s">
        <v>8</v>
      </c>
      <c r="B44" s="268" t="s">
        <v>127</v>
      </c>
      <c r="C44" s="268" t="s">
        <v>10</v>
      </c>
      <c r="D44" s="268" t="s">
        <v>29</v>
      </c>
      <c r="E44" s="268" t="s">
        <v>12</v>
      </c>
      <c r="F44" s="268" t="s">
        <v>13</v>
      </c>
      <c r="G44" s="269">
        <v>2</v>
      </c>
      <c r="H44" s="269">
        <v>3</v>
      </c>
      <c r="I44" s="269">
        <v>3</v>
      </c>
      <c r="J44" s="269">
        <v>3</v>
      </c>
      <c r="K44" s="269">
        <v>3</v>
      </c>
      <c r="L44" s="269">
        <v>3</v>
      </c>
      <c r="M44" s="269">
        <v>2</v>
      </c>
      <c r="N44" s="269">
        <v>2</v>
      </c>
      <c r="O44" s="269">
        <v>4</v>
      </c>
      <c r="P44" s="270">
        <v>3</v>
      </c>
      <c r="Q44" s="270">
        <v>3</v>
      </c>
      <c r="R44" s="270">
        <v>3</v>
      </c>
      <c r="S44" s="270">
        <v>2</v>
      </c>
      <c r="T44" s="270">
        <v>3</v>
      </c>
      <c r="U44" s="269">
        <v>2</v>
      </c>
      <c r="V44" s="269">
        <v>3</v>
      </c>
      <c r="W44" s="270">
        <v>2</v>
      </c>
      <c r="X44" s="270">
        <v>4</v>
      </c>
      <c r="Y44" s="272">
        <f>SUM('Manajemen waktu'!$G44:$X44)</f>
        <v>50</v>
      </c>
      <c r="Z4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45" spans="1:26" ht="22.5" customHeight="1" x14ac:dyDescent="0.2">
      <c r="A45" s="268" t="s">
        <v>8</v>
      </c>
      <c r="B45" s="268" t="s">
        <v>129</v>
      </c>
      <c r="C45" s="268" t="s">
        <v>10</v>
      </c>
      <c r="D45" s="268" t="s">
        <v>25</v>
      </c>
      <c r="E45" s="268" t="s">
        <v>12</v>
      </c>
      <c r="F45" s="268" t="s">
        <v>26</v>
      </c>
      <c r="G45" s="269">
        <v>4</v>
      </c>
      <c r="H45" s="269">
        <v>3</v>
      </c>
      <c r="I45" s="269">
        <v>4</v>
      </c>
      <c r="J45" s="269">
        <v>4</v>
      </c>
      <c r="K45" s="269">
        <v>3</v>
      </c>
      <c r="L45" s="269">
        <v>4</v>
      </c>
      <c r="M45" s="269">
        <v>4</v>
      </c>
      <c r="N45" s="269">
        <v>3</v>
      </c>
      <c r="O45" s="269">
        <v>4</v>
      </c>
      <c r="P45" s="270">
        <v>4</v>
      </c>
      <c r="Q45" s="270">
        <v>3</v>
      </c>
      <c r="R45" s="270">
        <v>4</v>
      </c>
      <c r="S45" s="270">
        <v>4</v>
      </c>
      <c r="T45" s="270">
        <v>2</v>
      </c>
      <c r="U45" s="269">
        <v>4</v>
      </c>
      <c r="V45" s="269">
        <v>4</v>
      </c>
      <c r="W45" s="270">
        <v>4</v>
      </c>
      <c r="X45" s="270">
        <v>4</v>
      </c>
      <c r="Y45" s="272">
        <f>SUM('Manajemen waktu'!$G45:$X45)</f>
        <v>66</v>
      </c>
      <c r="Z45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46" spans="1:26" ht="22.5" customHeight="1" x14ac:dyDescent="0.2">
      <c r="A46" s="268" t="s">
        <v>8</v>
      </c>
      <c r="B46" s="268" t="s">
        <v>131</v>
      </c>
      <c r="C46" s="268" t="s">
        <v>10</v>
      </c>
      <c r="D46" s="268" t="s">
        <v>132</v>
      </c>
      <c r="E46" s="268" t="s">
        <v>53</v>
      </c>
      <c r="F46" s="268" t="s">
        <v>13</v>
      </c>
      <c r="G46" s="269">
        <v>2</v>
      </c>
      <c r="H46" s="269">
        <v>2</v>
      </c>
      <c r="I46" s="269">
        <v>2</v>
      </c>
      <c r="J46" s="269">
        <v>3</v>
      </c>
      <c r="K46" s="269">
        <v>1</v>
      </c>
      <c r="L46" s="269">
        <v>2</v>
      </c>
      <c r="M46" s="269">
        <v>2</v>
      </c>
      <c r="N46" s="269">
        <v>2</v>
      </c>
      <c r="O46" s="269">
        <v>2</v>
      </c>
      <c r="P46" s="270">
        <v>3</v>
      </c>
      <c r="Q46" s="270">
        <v>2</v>
      </c>
      <c r="R46" s="270">
        <v>3</v>
      </c>
      <c r="S46" s="270">
        <v>2</v>
      </c>
      <c r="T46" s="270">
        <v>3</v>
      </c>
      <c r="U46" s="269">
        <v>2</v>
      </c>
      <c r="V46" s="269">
        <v>2</v>
      </c>
      <c r="W46" s="270">
        <v>3</v>
      </c>
      <c r="X46" s="270">
        <v>2</v>
      </c>
      <c r="Y46" s="272">
        <f>SUM('Manajemen waktu'!$G46:$X46)</f>
        <v>40</v>
      </c>
      <c r="Z46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47" spans="1:26" ht="22.5" customHeight="1" x14ac:dyDescent="0.2">
      <c r="A47" s="268" t="s">
        <v>8</v>
      </c>
      <c r="B47" s="268" t="s">
        <v>134</v>
      </c>
      <c r="C47" s="268" t="s">
        <v>24</v>
      </c>
      <c r="D47" s="268" t="s">
        <v>25</v>
      </c>
      <c r="E47" s="268" t="s">
        <v>12</v>
      </c>
      <c r="F47" s="268" t="s">
        <v>26</v>
      </c>
      <c r="G47" s="269">
        <v>3</v>
      </c>
      <c r="H47" s="269">
        <v>4</v>
      </c>
      <c r="I47" s="269">
        <v>4</v>
      </c>
      <c r="J47" s="269">
        <v>3</v>
      </c>
      <c r="K47" s="269">
        <v>4</v>
      </c>
      <c r="L47" s="269">
        <v>3</v>
      </c>
      <c r="M47" s="269">
        <v>3</v>
      </c>
      <c r="N47" s="269">
        <v>3</v>
      </c>
      <c r="O47" s="269">
        <v>3</v>
      </c>
      <c r="P47" s="270">
        <v>3</v>
      </c>
      <c r="Q47" s="270">
        <v>3</v>
      </c>
      <c r="R47" s="270">
        <v>3</v>
      </c>
      <c r="S47" s="270">
        <v>3</v>
      </c>
      <c r="T47" s="270">
        <v>3</v>
      </c>
      <c r="U47" s="269">
        <v>3</v>
      </c>
      <c r="V47" s="269">
        <v>3</v>
      </c>
      <c r="W47" s="270">
        <v>3</v>
      </c>
      <c r="X47" s="270">
        <v>2</v>
      </c>
      <c r="Y47" s="272">
        <f>SUM('Manajemen waktu'!$G47:$X47)</f>
        <v>56</v>
      </c>
      <c r="Z4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48" spans="1:26" ht="22.5" customHeight="1" x14ac:dyDescent="0.2">
      <c r="A48" s="268" t="s">
        <v>8</v>
      </c>
      <c r="B48" s="268" t="s">
        <v>136</v>
      </c>
      <c r="C48" s="268" t="s">
        <v>24</v>
      </c>
      <c r="D48" s="268" t="s">
        <v>132</v>
      </c>
      <c r="E48" s="268" t="s">
        <v>53</v>
      </c>
      <c r="F48" s="268" t="s">
        <v>21</v>
      </c>
      <c r="G48" s="269">
        <v>2</v>
      </c>
      <c r="H48" s="269">
        <v>4</v>
      </c>
      <c r="I48" s="269">
        <v>3</v>
      </c>
      <c r="J48" s="269">
        <v>2</v>
      </c>
      <c r="K48" s="269">
        <v>2</v>
      </c>
      <c r="L48" s="269">
        <v>2</v>
      </c>
      <c r="M48" s="269">
        <v>2</v>
      </c>
      <c r="N48" s="269">
        <v>4</v>
      </c>
      <c r="O48" s="269">
        <v>3</v>
      </c>
      <c r="P48" s="270">
        <v>3</v>
      </c>
      <c r="Q48" s="270">
        <v>3</v>
      </c>
      <c r="R48" s="270">
        <v>2</v>
      </c>
      <c r="S48" s="270">
        <v>3</v>
      </c>
      <c r="T48" s="270">
        <v>2</v>
      </c>
      <c r="U48" s="269">
        <v>3</v>
      </c>
      <c r="V48" s="269">
        <v>3</v>
      </c>
      <c r="W48" s="270">
        <v>3</v>
      </c>
      <c r="X48" s="270">
        <v>3</v>
      </c>
      <c r="Y48" s="272">
        <f>SUM('Manajemen waktu'!$G48:$X48)</f>
        <v>49</v>
      </c>
      <c r="Z4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49" spans="1:26" ht="22.5" customHeight="1" x14ac:dyDescent="0.2">
      <c r="A49" s="268" t="s">
        <v>8</v>
      </c>
      <c r="B49" s="268" t="s">
        <v>138</v>
      </c>
      <c r="C49" s="268" t="s">
        <v>10</v>
      </c>
      <c r="D49" s="268" t="s">
        <v>139</v>
      </c>
      <c r="E49" s="268" t="s">
        <v>61</v>
      </c>
      <c r="F49" s="268" t="s">
        <v>21</v>
      </c>
      <c r="G49" s="269">
        <v>3</v>
      </c>
      <c r="H49" s="269">
        <v>3</v>
      </c>
      <c r="I49" s="269">
        <v>3</v>
      </c>
      <c r="J49" s="269">
        <v>3</v>
      </c>
      <c r="K49" s="269">
        <v>4</v>
      </c>
      <c r="L49" s="269">
        <v>3</v>
      </c>
      <c r="M49" s="269">
        <v>3</v>
      </c>
      <c r="N49" s="269">
        <v>3</v>
      </c>
      <c r="O49" s="269">
        <v>3</v>
      </c>
      <c r="P49" s="270">
        <v>4</v>
      </c>
      <c r="Q49" s="270">
        <v>3</v>
      </c>
      <c r="R49" s="270">
        <v>2</v>
      </c>
      <c r="S49" s="270">
        <v>3</v>
      </c>
      <c r="T49" s="270">
        <v>4</v>
      </c>
      <c r="U49" s="269">
        <v>4</v>
      </c>
      <c r="V49" s="269">
        <v>3</v>
      </c>
      <c r="W49" s="270">
        <v>3</v>
      </c>
      <c r="X49" s="270">
        <v>3</v>
      </c>
      <c r="Y49" s="272">
        <f>SUM('Manajemen waktu'!$G49:$X49)</f>
        <v>57</v>
      </c>
      <c r="Z49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50" spans="1:26" ht="22.5" customHeight="1" x14ac:dyDescent="0.2">
      <c r="A50" s="268" t="s">
        <v>8</v>
      </c>
      <c r="B50" s="268" t="s">
        <v>141</v>
      </c>
      <c r="C50" s="268" t="s">
        <v>24</v>
      </c>
      <c r="D50" s="268" t="s">
        <v>142</v>
      </c>
      <c r="E50" s="268" t="s">
        <v>64</v>
      </c>
      <c r="F50" s="268" t="s">
        <v>26</v>
      </c>
      <c r="G50" s="269">
        <v>2</v>
      </c>
      <c r="H50" s="269">
        <v>3</v>
      </c>
      <c r="I50" s="269">
        <v>2</v>
      </c>
      <c r="J50" s="269">
        <v>2</v>
      </c>
      <c r="K50" s="269">
        <v>2</v>
      </c>
      <c r="L50" s="269">
        <v>2</v>
      </c>
      <c r="M50" s="269">
        <v>2</v>
      </c>
      <c r="N50" s="269">
        <v>2</v>
      </c>
      <c r="O50" s="269">
        <v>2</v>
      </c>
      <c r="P50" s="270">
        <v>2</v>
      </c>
      <c r="Q50" s="270">
        <v>2</v>
      </c>
      <c r="R50" s="270">
        <v>3</v>
      </c>
      <c r="S50" s="270">
        <v>3</v>
      </c>
      <c r="T50" s="270">
        <v>3</v>
      </c>
      <c r="U50" s="269">
        <v>3</v>
      </c>
      <c r="V50" s="269">
        <v>2</v>
      </c>
      <c r="W50" s="270">
        <v>3</v>
      </c>
      <c r="X50" s="270">
        <v>3</v>
      </c>
      <c r="Y50" s="272">
        <f>SUM('Manajemen waktu'!$G50:$X50)</f>
        <v>43</v>
      </c>
      <c r="Z5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51" spans="1:26" ht="22.5" customHeight="1" x14ac:dyDescent="0.2">
      <c r="A51" s="268" t="s">
        <v>8</v>
      </c>
      <c r="B51" s="268" t="s">
        <v>144</v>
      </c>
      <c r="C51" s="268" t="s">
        <v>10</v>
      </c>
      <c r="D51" s="268" t="s">
        <v>145</v>
      </c>
      <c r="E51" s="268" t="s">
        <v>61</v>
      </c>
      <c r="F51" s="268" t="s">
        <v>26</v>
      </c>
      <c r="G51" s="269">
        <v>4</v>
      </c>
      <c r="H51" s="269">
        <v>4</v>
      </c>
      <c r="I51" s="269">
        <v>4</v>
      </c>
      <c r="J51" s="269">
        <v>3</v>
      </c>
      <c r="K51" s="269">
        <v>3</v>
      </c>
      <c r="L51" s="269">
        <v>4</v>
      </c>
      <c r="M51" s="269">
        <v>4</v>
      </c>
      <c r="N51" s="269">
        <v>4</v>
      </c>
      <c r="O51" s="269">
        <v>3</v>
      </c>
      <c r="P51" s="270">
        <v>4</v>
      </c>
      <c r="Q51" s="270">
        <v>4</v>
      </c>
      <c r="R51" s="270">
        <v>4</v>
      </c>
      <c r="S51" s="270">
        <v>4</v>
      </c>
      <c r="T51" s="270">
        <v>4</v>
      </c>
      <c r="U51" s="269">
        <v>4</v>
      </c>
      <c r="V51" s="269">
        <v>4</v>
      </c>
      <c r="W51" s="270">
        <v>4</v>
      </c>
      <c r="X51" s="270">
        <v>3</v>
      </c>
      <c r="Y51" s="272">
        <f>SUM('Manajemen waktu'!$G51:$X51)</f>
        <v>68</v>
      </c>
      <c r="Z51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52" spans="1:26" ht="22.5" customHeight="1" x14ac:dyDescent="0.2">
      <c r="A52" s="268" t="s">
        <v>8</v>
      </c>
      <c r="B52" s="268" t="s">
        <v>147</v>
      </c>
      <c r="C52" s="268" t="s">
        <v>10</v>
      </c>
      <c r="D52" s="268" t="s">
        <v>148</v>
      </c>
      <c r="E52" s="268" t="s">
        <v>64</v>
      </c>
      <c r="F52" s="268" t="s">
        <v>21</v>
      </c>
      <c r="G52" s="269">
        <v>2</v>
      </c>
      <c r="H52" s="269">
        <v>3</v>
      </c>
      <c r="I52" s="269">
        <v>3</v>
      </c>
      <c r="J52" s="269">
        <v>2</v>
      </c>
      <c r="K52" s="269">
        <v>3</v>
      </c>
      <c r="L52" s="269">
        <v>2</v>
      </c>
      <c r="M52" s="269">
        <v>3</v>
      </c>
      <c r="N52" s="269">
        <v>2</v>
      </c>
      <c r="O52" s="269">
        <v>2</v>
      </c>
      <c r="P52" s="270">
        <v>3</v>
      </c>
      <c r="Q52" s="270">
        <v>2</v>
      </c>
      <c r="R52" s="270">
        <v>3</v>
      </c>
      <c r="S52" s="270">
        <v>3</v>
      </c>
      <c r="T52" s="270">
        <v>2</v>
      </c>
      <c r="U52" s="269">
        <v>2</v>
      </c>
      <c r="V52" s="269">
        <v>1</v>
      </c>
      <c r="W52" s="270">
        <v>3</v>
      </c>
      <c r="X52" s="270">
        <v>2</v>
      </c>
      <c r="Y52" s="272">
        <f>SUM('Manajemen waktu'!$G52:$X52)</f>
        <v>43</v>
      </c>
      <c r="Z5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53" spans="1:26" ht="22.5" customHeight="1" x14ac:dyDescent="0.2">
      <c r="A53" s="268" t="s">
        <v>8</v>
      </c>
      <c r="B53" s="268" t="s">
        <v>150</v>
      </c>
      <c r="C53" s="268" t="s">
        <v>10</v>
      </c>
      <c r="D53" s="268" t="s">
        <v>148</v>
      </c>
      <c r="E53" s="268" t="s">
        <v>64</v>
      </c>
      <c r="F53" s="268" t="s">
        <v>21</v>
      </c>
      <c r="G53" s="269">
        <v>3</v>
      </c>
      <c r="H53" s="269">
        <v>3</v>
      </c>
      <c r="I53" s="269">
        <v>3</v>
      </c>
      <c r="J53" s="269">
        <v>3</v>
      </c>
      <c r="K53" s="269">
        <v>2</v>
      </c>
      <c r="L53" s="269">
        <v>3</v>
      </c>
      <c r="M53" s="269">
        <v>3</v>
      </c>
      <c r="N53" s="269">
        <v>3</v>
      </c>
      <c r="O53" s="269">
        <v>3</v>
      </c>
      <c r="P53" s="270">
        <v>3</v>
      </c>
      <c r="Q53" s="270">
        <v>4</v>
      </c>
      <c r="R53" s="270">
        <v>4</v>
      </c>
      <c r="S53" s="270">
        <v>2</v>
      </c>
      <c r="T53" s="270">
        <v>3</v>
      </c>
      <c r="U53" s="269">
        <v>3</v>
      </c>
      <c r="V53" s="269">
        <v>3</v>
      </c>
      <c r="W53" s="270">
        <v>3</v>
      </c>
      <c r="X53" s="270">
        <v>3</v>
      </c>
      <c r="Y53" s="272">
        <f>SUM('Manajemen waktu'!$G53:$X53)</f>
        <v>54</v>
      </c>
      <c r="Z5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54" spans="1:26" ht="22.5" customHeight="1" x14ac:dyDescent="0.2">
      <c r="A54" s="268" t="s">
        <v>8</v>
      </c>
      <c r="B54" s="268" t="s">
        <v>152</v>
      </c>
      <c r="C54" s="268" t="s">
        <v>24</v>
      </c>
      <c r="D54" s="268" t="s">
        <v>25</v>
      </c>
      <c r="E54" s="268" t="s">
        <v>64</v>
      </c>
      <c r="F54" s="268" t="s">
        <v>26</v>
      </c>
      <c r="G54" s="269">
        <v>3</v>
      </c>
      <c r="H54" s="269">
        <v>2</v>
      </c>
      <c r="I54" s="269">
        <v>2</v>
      </c>
      <c r="J54" s="269">
        <v>2</v>
      </c>
      <c r="K54" s="269">
        <v>1</v>
      </c>
      <c r="L54" s="269">
        <v>2</v>
      </c>
      <c r="M54" s="269">
        <v>2</v>
      </c>
      <c r="N54" s="269">
        <v>2</v>
      </c>
      <c r="O54" s="269">
        <v>2</v>
      </c>
      <c r="P54" s="270">
        <v>2</v>
      </c>
      <c r="Q54" s="270">
        <v>3</v>
      </c>
      <c r="R54" s="270">
        <v>2</v>
      </c>
      <c r="S54" s="270">
        <v>2</v>
      </c>
      <c r="T54" s="270">
        <v>2</v>
      </c>
      <c r="U54" s="269">
        <v>2</v>
      </c>
      <c r="V54" s="269">
        <v>2</v>
      </c>
      <c r="W54" s="270">
        <v>3</v>
      </c>
      <c r="X54" s="270">
        <v>2</v>
      </c>
      <c r="Y54" s="272">
        <f>SUM('Manajemen waktu'!$G54:$X54)</f>
        <v>38</v>
      </c>
      <c r="Z54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55" spans="1:26" ht="22.5" customHeight="1" x14ac:dyDescent="0.2">
      <c r="A55" s="268" t="s">
        <v>8</v>
      </c>
      <c r="B55" s="268" t="s">
        <v>154</v>
      </c>
      <c r="C55" s="268" t="s">
        <v>10</v>
      </c>
      <c r="D55" s="268" t="s">
        <v>25</v>
      </c>
      <c r="E55" s="268" t="s">
        <v>64</v>
      </c>
      <c r="F55" s="268" t="s">
        <v>26</v>
      </c>
      <c r="G55" s="269">
        <v>3</v>
      </c>
      <c r="H55" s="269">
        <v>3</v>
      </c>
      <c r="I55" s="269">
        <v>4</v>
      </c>
      <c r="J55" s="269">
        <v>4</v>
      </c>
      <c r="K55" s="269">
        <v>4</v>
      </c>
      <c r="L55" s="269">
        <v>4</v>
      </c>
      <c r="M55" s="269">
        <v>4</v>
      </c>
      <c r="N55" s="269">
        <v>4</v>
      </c>
      <c r="O55" s="269">
        <v>4</v>
      </c>
      <c r="P55" s="270">
        <v>3</v>
      </c>
      <c r="Q55" s="270">
        <v>4</v>
      </c>
      <c r="R55" s="270">
        <v>4</v>
      </c>
      <c r="S55" s="270">
        <v>4</v>
      </c>
      <c r="T55" s="270">
        <v>4</v>
      </c>
      <c r="U55" s="269">
        <v>3</v>
      </c>
      <c r="V55" s="269">
        <v>4</v>
      </c>
      <c r="W55" s="270">
        <v>4</v>
      </c>
      <c r="X55" s="270">
        <v>4</v>
      </c>
      <c r="Y55" s="272">
        <f>SUM('Manajemen waktu'!$G55:$X55)</f>
        <v>68</v>
      </c>
      <c r="Z55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56" spans="1:26" ht="22.5" customHeight="1" x14ac:dyDescent="0.2">
      <c r="A56" s="268" t="s">
        <v>8</v>
      </c>
      <c r="B56" s="268" t="s">
        <v>156</v>
      </c>
      <c r="C56" s="268" t="s">
        <v>24</v>
      </c>
      <c r="D56" s="268" t="s">
        <v>25</v>
      </c>
      <c r="E56" s="268" t="s">
        <v>64</v>
      </c>
      <c r="F56" s="268" t="s">
        <v>157</v>
      </c>
      <c r="G56" s="269">
        <v>3</v>
      </c>
      <c r="H56" s="269">
        <v>3</v>
      </c>
      <c r="I56" s="269">
        <v>3</v>
      </c>
      <c r="J56" s="269">
        <v>3</v>
      </c>
      <c r="K56" s="269">
        <v>3</v>
      </c>
      <c r="L56" s="269">
        <v>3</v>
      </c>
      <c r="M56" s="269">
        <v>3</v>
      </c>
      <c r="N56" s="269">
        <v>3</v>
      </c>
      <c r="O56" s="269">
        <v>3</v>
      </c>
      <c r="P56" s="270">
        <v>3</v>
      </c>
      <c r="Q56" s="270">
        <v>3</v>
      </c>
      <c r="R56" s="270">
        <v>3</v>
      </c>
      <c r="S56" s="270">
        <v>2</v>
      </c>
      <c r="T56" s="270">
        <v>3</v>
      </c>
      <c r="U56" s="269">
        <v>3</v>
      </c>
      <c r="V56" s="269">
        <v>4</v>
      </c>
      <c r="W56" s="270">
        <v>3</v>
      </c>
      <c r="X56" s="270">
        <v>3</v>
      </c>
      <c r="Y56" s="272">
        <f>SUM('Manajemen waktu'!$G56:$X56)</f>
        <v>54</v>
      </c>
      <c r="Z5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57" spans="1:26" ht="22.5" customHeight="1" x14ac:dyDescent="0.2">
      <c r="A57" s="268" t="s">
        <v>8</v>
      </c>
      <c r="B57" s="268" t="s">
        <v>159</v>
      </c>
      <c r="C57" s="268" t="s">
        <v>10</v>
      </c>
      <c r="D57" s="268" t="s">
        <v>25</v>
      </c>
      <c r="E57" s="268" t="s">
        <v>64</v>
      </c>
      <c r="F57" s="268" t="s">
        <v>26</v>
      </c>
      <c r="G57" s="269">
        <v>2</v>
      </c>
      <c r="H57" s="269">
        <v>2</v>
      </c>
      <c r="I57" s="269">
        <v>3</v>
      </c>
      <c r="J57" s="269">
        <v>3</v>
      </c>
      <c r="K57" s="269">
        <v>2</v>
      </c>
      <c r="L57" s="269">
        <v>2</v>
      </c>
      <c r="M57" s="269">
        <v>3</v>
      </c>
      <c r="N57" s="269">
        <v>2</v>
      </c>
      <c r="O57" s="269">
        <v>2</v>
      </c>
      <c r="P57" s="270">
        <v>3</v>
      </c>
      <c r="Q57" s="270">
        <v>2</v>
      </c>
      <c r="R57" s="270">
        <v>2</v>
      </c>
      <c r="S57" s="270">
        <v>2</v>
      </c>
      <c r="T57" s="270">
        <v>2</v>
      </c>
      <c r="U57" s="269">
        <v>2</v>
      </c>
      <c r="V57" s="269">
        <v>2</v>
      </c>
      <c r="W57" s="270">
        <v>3</v>
      </c>
      <c r="X57" s="270">
        <v>2</v>
      </c>
      <c r="Y57" s="272">
        <f>SUM('Manajemen waktu'!$G57:$X57)</f>
        <v>41</v>
      </c>
      <c r="Z57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58" spans="1:26" ht="22.5" customHeight="1" x14ac:dyDescent="0.2">
      <c r="A58" s="268" t="s">
        <v>8</v>
      </c>
      <c r="B58" s="268" t="s">
        <v>161</v>
      </c>
      <c r="C58" s="268" t="s">
        <v>10</v>
      </c>
      <c r="D58" s="268" t="s">
        <v>25</v>
      </c>
      <c r="E58" s="268" t="s">
        <v>64</v>
      </c>
      <c r="F58" s="268" t="s">
        <v>26</v>
      </c>
      <c r="G58" s="269">
        <v>3</v>
      </c>
      <c r="H58" s="269">
        <v>3</v>
      </c>
      <c r="I58" s="269">
        <v>3</v>
      </c>
      <c r="J58" s="269">
        <v>4</v>
      </c>
      <c r="K58" s="269">
        <v>3</v>
      </c>
      <c r="L58" s="269">
        <v>4</v>
      </c>
      <c r="M58" s="269">
        <v>4</v>
      </c>
      <c r="N58" s="269">
        <v>4</v>
      </c>
      <c r="O58" s="269">
        <v>4</v>
      </c>
      <c r="P58" s="270">
        <v>3</v>
      </c>
      <c r="Q58" s="270">
        <v>4</v>
      </c>
      <c r="R58" s="270">
        <v>3</v>
      </c>
      <c r="S58" s="270">
        <v>3</v>
      </c>
      <c r="T58" s="270">
        <v>3</v>
      </c>
      <c r="U58" s="269">
        <v>4</v>
      </c>
      <c r="V58" s="269">
        <v>4</v>
      </c>
      <c r="W58" s="270">
        <v>4</v>
      </c>
      <c r="X58" s="270">
        <v>4</v>
      </c>
      <c r="Y58" s="272">
        <f>SUM('Manajemen waktu'!$G58:$X58)</f>
        <v>64</v>
      </c>
      <c r="Z58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59" spans="1:26" ht="22.5" customHeight="1" x14ac:dyDescent="0.2">
      <c r="A59" s="268" t="s">
        <v>8</v>
      </c>
      <c r="B59" s="268" t="s">
        <v>163</v>
      </c>
      <c r="C59" s="268" t="s">
        <v>24</v>
      </c>
      <c r="D59" s="268" t="s">
        <v>164</v>
      </c>
      <c r="E59" s="268" t="s">
        <v>165</v>
      </c>
      <c r="F59" s="268" t="s">
        <v>26</v>
      </c>
      <c r="G59" s="269">
        <v>2</v>
      </c>
      <c r="H59" s="269">
        <v>2</v>
      </c>
      <c r="I59" s="269">
        <v>3</v>
      </c>
      <c r="J59" s="269">
        <v>2</v>
      </c>
      <c r="K59" s="269">
        <v>2</v>
      </c>
      <c r="L59" s="269">
        <v>2</v>
      </c>
      <c r="M59" s="269">
        <v>3</v>
      </c>
      <c r="N59" s="269">
        <v>3</v>
      </c>
      <c r="O59" s="269">
        <v>2</v>
      </c>
      <c r="P59" s="270">
        <v>2</v>
      </c>
      <c r="Q59" s="270">
        <v>3</v>
      </c>
      <c r="R59" s="270">
        <v>2</v>
      </c>
      <c r="S59" s="270">
        <v>2</v>
      </c>
      <c r="T59" s="270">
        <v>3</v>
      </c>
      <c r="U59" s="269">
        <v>3</v>
      </c>
      <c r="V59" s="269">
        <v>3</v>
      </c>
      <c r="W59" s="270">
        <v>3</v>
      </c>
      <c r="X59" s="270">
        <v>3</v>
      </c>
      <c r="Y59" s="272">
        <f>SUM('Manajemen waktu'!$G59:$X59)</f>
        <v>45</v>
      </c>
      <c r="Z59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60" spans="1:26" ht="22.5" customHeight="1" x14ac:dyDescent="0.2">
      <c r="A60" s="268" t="s">
        <v>8</v>
      </c>
      <c r="B60" s="268" t="s">
        <v>167</v>
      </c>
      <c r="C60" s="268" t="s">
        <v>10</v>
      </c>
      <c r="D60" s="268" t="s">
        <v>11</v>
      </c>
      <c r="E60" s="268" t="s">
        <v>12</v>
      </c>
      <c r="F60" s="268" t="s">
        <v>21</v>
      </c>
      <c r="G60" s="269">
        <v>3</v>
      </c>
      <c r="H60" s="269">
        <v>4</v>
      </c>
      <c r="I60" s="269">
        <v>3</v>
      </c>
      <c r="J60" s="269">
        <v>4</v>
      </c>
      <c r="K60" s="269">
        <v>3</v>
      </c>
      <c r="L60" s="269">
        <v>4</v>
      </c>
      <c r="M60" s="269">
        <v>3</v>
      </c>
      <c r="N60" s="269">
        <v>4</v>
      </c>
      <c r="O60" s="269">
        <v>4</v>
      </c>
      <c r="P60" s="270">
        <v>3</v>
      </c>
      <c r="Q60" s="270">
        <v>3</v>
      </c>
      <c r="R60" s="270">
        <v>4</v>
      </c>
      <c r="S60" s="270">
        <v>3</v>
      </c>
      <c r="T60" s="270">
        <v>4</v>
      </c>
      <c r="U60" s="269">
        <v>4</v>
      </c>
      <c r="V60" s="269">
        <v>3</v>
      </c>
      <c r="W60" s="270">
        <v>3</v>
      </c>
      <c r="X60" s="270">
        <v>4</v>
      </c>
      <c r="Y60" s="272">
        <f>SUM('Manajemen waktu'!$G60:$X60)</f>
        <v>63</v>
      </c>
      <c r="Z60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61" spans="1:26" ht="22.5" customHeight="1" x14ac:dyDescent="0.2">
      <c r="A61" s="268" t="s">
        <v>8</v>
      </c>
      <c r="B61" s="268" t="s">
        <v>169</v>
      </c>
      <c r="C61" s="268" t="s">
        <v>24</v>
      </c>
      <c r="D61" s="268" t="s">
        <v>148</v>
      </c>
      <c r="E61" s="268" t="s">
        <v>17</v>
      </c>
      <c r="F61" s="268" t="s">
        <v>26</v>
      </c>
      <c r="G61" s="269">
        <v>2</v>
      </c>
      <c r="H61" s="269">
        <v>2</v>
      </c>
      <c r="I61" s="269">
        <v>2</v>
      </c>
      <c r="J61" s="269">
        <v>2</v>
      </c>
      <c r="K61" s="269">
        <v>2</v>
      </c>
      <c r="L61" s="269">
        <v>3</v>
      </c>
      <c r="M61" s="269">
        <v>3</v>
      </c>
      <c r="N61" s="269">
        <v>2</v>
      </c>
      <c r="O61" s="269">
        <v>2</v>
      </c>
      <c r="P61" s="270">
        <v>2</v>
      </c>
      <c r="Q61" s="270">
        <v>2</v>
      </c>
      <c r="R61" s="270">
        <v>2</v>
      </c>
      <c r="S61" s="270">
        <v>3</v>
      </c>
      <c r="T61" s="270">
        <v>1</v>
      </c>
      <c r="U61" s="269">
        <v>3</v>
      </c>
      <c r="V61" s="269">
        <v>2</v>
      </c>
      <c r="W61" s="270">
        <v>3</v>
      </c>
      <c r="X61" s="270">
        <v>2</v>
      </c>
      <c r="Y61" s="272">
        <f>SUM('Manajemen waktu'!$G61:$X61)</f>
        <v>40</v>
      </c>
      <c r="Z61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62" spans="1:26" ht="22.5" customHeight="1" x14ac:dyDescent="0.2">
      <c r="A62" s="274" t="s">
        <v>8</v>
      </c>
      <c r="B62" s="274" t="s">
        <v>623</v>
      </c>
      <c r="C62" s="274" t="s">
        <v>10</v>
      </c>
      <c r="D62" s="274" t="s">
        <v>624</v>
      </c>
      <c r="E62" s="274" t="s">
        <v>64</v>
      </c>
      <c r="F62" s="274" t="s">
        <v>21</v>
      </c>
      <c r="G62" s="275">
        <v>3</v>
      </c>
      <c r="H62" s="275">
        <v>4</v>
      </c>
      <c r="I62" s="275">
        <v>2</v>
      </c>
      <c r="J62" s="275">
        <v>4</v>
      </c>
      <c r="K62" s="275">
        <v>4</v>
      </c>
      <c r="L62" s="275">
        <v>1</v>
      </c>
      <c r="M62" s="275">
        <v>3</v>
      </c>
      <c r="N62" s="275">
        <v>3</v>
      </c>
      <c r="O62" s="275">
        <v>4</v>
      </c>
      <c r="P62" s="276">
        <v>3</v>
      </c>
      <c r="Q62" s="276">
        <v>4</v>
      </c>
      <c r="R62" s="276">
        <v>3</v>
      </c>
      <c r="S62" s="276">
        <v>3</v>
      </c>
      <c r="T62" s="276">
        <v>4</v>
      </c>
      <c r="U62" s="275">
        <v>1</v>
      </c>
      <c r="V62" s="275">
        <v>3</v>
      </c>
      <c r="W62" s="276">
        <v>4</v>
      </c>
      <c r="X62" s="276">
        <v>4</v>
      </c>
      <c r="Y62" s="278">
        <f>SUM('Manajemen waktu'!$G62:$X62)</f>
        <v>57</v>
      </c>
      <c r="Z6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63" spans="1:26" ht="22.5" customHeight="1" x14ac:dyDescent="0.2">
      <c r="A63" s="274" t="s">
        <v>8</v>
      </c>
      <c r="B63" s="274" t="s">
        <v>625</v>
      </c>
      <c r="C63" s="274" t="s">
        <v>24</v>
      </c>
      <c r="D63" s="274" t="s">
        <v>11</v>
      </c>
      <c r="E63" s="274" t="s">
        <v>73</v>
      </c>
      <c r="F63" s="274" t="s">
        <v>21</v>
      </c>
      <c r="G63" s="275">
        <v>2</v>
      </c>
      <c r="H63" s="275">
        <v>2</v>
      </c>
      <c r="I63" s="275">
        <v>2</v>
      </c>
      <c r="J63" s="275">
        <v>3</v>
      </c>
      <c r="K63" s="275">
        <v>2</v>
      </c>
      <c r="L63" s="275">
        <v>4</v>
      </c>
      <c r="M63" s="275">
        <v>3</v>
      </c>
      <c r="N63" s="275">
        <v>3</v>
      </c>
      <c r="O63" s="275">
        <v>3</v>
      </c>
      <c r="P63" s="276">
        <v>3</v>
      </c>
      <c r="Q63" s="276">
        <v>2</v>
      </c>
      <c r="R63" s="276">
        <v>3</v>
      </c>
      <c r="S63" s="276">
        <v>2</v>
      </c>
      <c r="T63" s="276">
        <v>3</v>
      </c>
      <c r="U63" s="275">
        <v>2</v>
      </c>
      <c r="V63" s="275">
        <v>2</v>
      </c>
      <c r="W63" s="276">
        <v>3</v>
      </c>
      <c r="X63" s="276">
        <v>3</v>
      </c>
      <c r="Y63" s="278">
        <f>SUM('Manajemen waktu'!$G63:$X63)</f>
        <v>47</v>
      </c>
      <c r="Z6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64" spans="1:26" ht="22.5" customHeight="1" x14ac:dyDescent="0.2">
      <c r="A64" s="274" t="s">
        <v>8</v>
      </c>
      <c r="B64" s="274" t="s">
        <v>626</v>
      </c>
      <c r="C64" s="274" t="s">
        <v>10</v>
      </c>
      <c r="D64" s="274" t="s">
        <v>11</v>
      </c>
      <c r="E64" s="274" t="s">
        <v>12</v>
      </c>
      <c r="F64" s="274" t="s">
        <v>26</v>
      </c>
      <c r="G64" s="275">
        <v>3</v>
      </c>
      <c r="H64" s="275">
        <v>4</v>
      </c>
      <c r="I64" s="275">
        <v>3</v>
      </c>
      <c r="J64" s="275">
        <v>3</v>
      </c>
      <c r="K64" s="275">
        <v>4</v>
      </c>
      <c r="L64" s="275">
        <v>3</v>
      </c>
      <c r="M64" s="275">
        <v>2</v>
      </c>
      <c r="N64" s="275">
        <v>4</v>
      </c>
      <c r="O64" s="275">
        <v>3</v>
      </c>
      <c r="P64" s="276">
        <v>2</v>
      </c>
      <c r="Q64" s="276">
        <v>2</v>
      </c>
      <c r="R64" s="276">
        <v>3</v>
      </c>
      <c r="S64" s="276">
        <v>3</v>
      </c>
      <c r="T64" s="276">
        <v>3</v>
      </c>
      <c r="U64" s="275">
        <v>2</v>
      </c>
      <c r="V64" s="275">
        <v>3</v>
      </c>
      <c r="W64" s="276">
        <v>3</v>
      </c>
      <c r="X64" s="276">
        <v>3</v>
      </c>
      <c r="Y64" s="278">
        <f>SUM('Manajemen waktu'!$G64:$X64)</f>
        <v>53</v>
      </c>
      <c r="Z6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65" spans="1:26" ht="22.5" customHeight="1" x14ac:dyDescent="0.2">
      <c r="A65" s="274" t="s">
        <v>8</v>
      </c>
      <c r="B65" s="274" t="s">
        <v>627</v>
      </c>
      <c r="C65" s="274" t="s">
        <v>24</v>
      </c>
      <c r="D65" s="274" t="s">
        <v>628</v>
      </c>
      <c r="E65" s="274" t="s">
        <v>90</v>
      </c>
      <c r="F65" s="274" t="s">
        <v>157</v>
      </c>
      <c r="G65" s="275">
        <v>3</v>
      </c>
      <c r="H65" s="275">
        <v>4</v>
      </c>
      <c r="I65" s="275">
        <v>1</v>
      </c>
      <c r="J65" s="275">
        <v>4</v>
      </c>
      <c r="K65" s="275">
        <v>4</v>
      </c>
      <c r="L65" s="275">
        <v>1</v>
      </c>
      <c r="M65" s="275">
        <v>1</v>
      </c>
      <c r="N65" s="275">
        <v>4</v>
      </c>
      <c r="O65" s="275">
        <v>3</v>
      </c>
      <c r="P65" s="276">
        <v>4</v>
      </c>
      <c r="Q65" s="276">
        <v>4</v>
      </c>
      <c r="R65" s="276">
        <v>4</v>
      </c>
      <c r="S65" s="276">
        <v>3</v>
      </c>
      <c r="T65" s="276">
        <v>3</v>
      </c>
      <c r="U65" s="275">
        <v>2</v>
      </c>
      <c r="V65" s="275">
        <v>2</v>
      </c>
      <c r="W65" s="276">
        <v>4</v>
      </c>
      <c r="X65" s="276">
        <v>3</v>
      </c>
      <c r="Y65" s="278">
        <f>SUM('Manajemen waktu'!$G65:$X65)</f>
        <v>54</v>
      </c>
      <c r="Z6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66" spans="1:26" ht="22.5" customHeight="1" x14ac:dyDescent="0.2">
      <c r="A66" s="274" t="s">
        <v>8</v>
      </c>
      <c r="B66" s="274" t="s">
        <v>629</v>
      </c>
      <c r="C66" s="274" t="s">
        <v>24</v>
      </c>
      <c r="D66" s="274" t="s">
        <v>103</v>
      </c>
      <c r="E66" s="274" t="s">
        <v>165</v>
      </c>
      <c r="F66" s="274" t="s">
        <v>26</v>
      </c>
      <c r="G66" s="275">
        <v>3</v>
      </c>
      <c r="H66" s="275">
        <v>3</v>
      </c>
      <c r="I66" s="275">
        <v>3</v>
      </c>
      <c r="J66" s="275">
        <v>2</v>
      </c>
      <c r="K66" s="275">
        <v>2</v>
      </c>
      <c r="L66" s="275">
        <v>2</v>
      </c>
      <c r="M66" s="275">
        <v>3</v>
      </c>
      <c r="N66" s="275">
        <v>2</v>
      </c>
      <c r="O66" s="275">
        <v>2</v>
      </c>
      <c r="P66" s="276">
        <v>3</v>
      </c>
      <c r="Q66" s="276">
        <v>3</v>
      </c>
      <c r="R66" s="276">
        <v>2</v>
      </c>
      <c r="S66" s="276">
        <v>1</v>
      </c>
      <c r="T66" s="276">
        <v>2</v>
      </c>
      <c r="U66" s="275">
        <v>3</v>
      </c>
      <c r="V66" s="275">
        <v>2</v>
      </c>
      <c r="W66" s="276">
        <v>3</v>
      </c>
      <c r="X66" s="276">
        <v>2</v>
      </c>
      <c r="Y66" s="278">
        <f>SUM('Manajemen waktu'!$G66:$X66)</f>
        <v>43</v>
      </c>
      <c r="Z6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67" spans="1:26" ht="22.5" customHeight="1" x14ac:dyDescent="0.2">
      <c r="A67" s="274" t="s">
        <v>8</v>
      </c>
      <c r="B67" s="274" t="s">
        <v>630</v>
      </c>
      <c r="C67" s="274" t="s">
        <v>24</v>
      </c>
      <c r="D67" s="274" t="s">
        <v>110</v>
      </c>
      <c r="E67" s="274" t="s">
        <v>165</v>
      </c>
      <c r="F67" s="274" t="s">
        <v>21</v>
      </c>
      <c r="G67" s="275">
        <v>3</v>
      </c>
      <c r="H67" s="275">
        <v>4</v>
      </c>
      <c r="I67" s="275">
        <v>2</v>
      </c>
      <c r="J67" s="275">
        <v>3</v>
      </c>
      <c r="K67" s="275">
        <v>4</v>
      </c>
      <c r="L67" s="275">
        <v>1</v>
      </c>
      <c r="M67" s="275">
        <v>2</v>
      </c>
      <c r="N67" s="275">
        <v>4</v>
      </c>
      <c r="O67" s="275">
        <v>3</v>
      </c>
      <c r="P67" s="276">
        <v>3</v>
      </c>
      <c r="Q67" s="276">
        <v>4</v>
      </c>
      <c r="R67" s="276">
        <v>3</v>
      </c>
      <c r="S67" s="276">
        <v>4</v>
      </c>
      <c r="T67" s="276">
        <v>3</v>
      </c>
      <c r="U67" s="275">
        <v>2</v>
      </c>
      <c r="V67" s="275">
        <v>4</v>
      </c>
      <c r="W67" s="276">
        <v>4</v>
      </c>
      <c r="X67" s="276">
        <v>3</v>
      </c>
      <c r="Y67" s="278">
        <f>SUM('Manajemen waktu'!$G67:$X67)</f>
        <v>56</v>
      </c>
      <c r="Z6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68" spans="1:26" ht="22.5" customHeight="1" x14ac:dyDescent="0.2">
      <c r="A68" s="274" t="s">
        <v>8</v>
      </c>
      <c r="B68" s="274" t="s">
        <v>631</v>
      </c>
      <c r="C68" s="274" t="s">
        <v>10</v>
      </c>
      <c r="D68" s="274" t="s">
        <v>11</v>
      </c>
      <c r="E68" s="274" t="s">
        <v>17</v>
      </c>
      <c r="F68" s="274" t="s">
        <v>157</v>
      </c>
      <c r="G68" s="275">
        <v>4</v>
      </c>
      <c r="H68" s="275">
        <v>4</v>
      </c>
      <c r="I68" s="275">
        <v>1</v>
      </c>
      <c r="J68" s="275">
        <v>3</v>
      </c>
      <c r="K68" s="275">
        <v>3</v>
      </c>
      <c r="L68" s="275">
        <v>2</v>
      </c>
      <c r="M68" s="275">
        <v>2</v>
      </c>
      <c r="N68" s="275">
        <v>4</v>
      </c>
      <c r="O68" s="275">
        <v>3</v>
      </c>
      <c r="P68" s="276">
        <v>3</v>
      </c>
      <c r="Q68" s="276">
        <v>4</v>
      </c>
      <c r="R68" s="276">
        <v>4</v>
      </c>
      <c r="S68" s="276">
        <v>3</v>
      </c>
      <c r="T68" s="276">
        <v>4</v>
      </c>
      <c r="U68" s="275">
        <v>2</v>
      </c>
      <c r="V68" s="275">
        <v>4</v>
      </c>
      <c r="W68" s="276">
        <v>4</v>
      </c>
      <c r="X68" s="276">
        <v>3</v>
      </c>
      <c r="Y68" s="278">
        <f>SUM('Manajemen waktu'!$G68:$X68)</f>
        <v>57</v>
      </c>
      <c r="Z6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69" spans="1:26" ht="22.5" customHeight="1" x14ac:dyDescent="0.2">
      <c r="A69" s="274" t="s">
        <v>8</v>
      </c>
      <c r="B69" s="274" t="s">
        <v>632</v>
      </c>
      <c r="C69" s="274" t="s">
        <v>10</v>
      </c>
      <c r="D69" s="274" t="s">
        <v>624</v>
      </c>
      <c r="E69" s="274" t="s">
        <v>70</v>
      </c>
      <c r="F69" s="274" t="s">
        <v>26</v>
      </c>
      <c r="G69" s="275">
        <v>4</v>
      </c>
      <c r="H69" s="275">
        <v>3</v>
      </c>
      <c r="I69" s="275">
        <v>2</v>
      </c>
      <c r="J69" s="275">
        <v>3</v>
      </c>
      <c r="K69" s="275">
        <v>3</v>
      </c>
      <c r="L69" s="275">
        <v>1</v>
      </c>
      <c r="M69" s="275">
        <v>1</v>
      </c>
      <c r="N69" s="275">
        <v>3</v>
      </c>
      <c r="O69" s="275">
        <v>3</v>
      </c>
      <c r="P69" s="276">
        <v>4</v>
      </c>
      <c r="Q69" s="276">
        <v>3</v>
      </c>
      <c r="R69" s="276">
        <v>3</v>
      </c>
      <c r="S69" s="276">
        <v>3</v>
      </c>
      <c r="T69" s="276">
        <v>3</v>
      </c>
      <c r="U69" s="275">
        <v>1</v>
      </c>
      <c r="V69" s="275">
        <v>3</v>
      </c>
      <c r="W69" s="276">
        <v>4</v>
      </c>
      <c r="X69" s="276">
        <v>4</v>
      </c>
      <c r="Y69" s="278">
        <f>SUM('Manajemen waktu'!$G69:$X69)</f>
        <v>51</v>
      </c>
      <c r="Z69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0" spans="1:26" ht="22.5" customHeight="1" x14ac:dyDescent="0.2">
      <c r="A70" s="274" t="s">
        <v>8</v>
      </c>
      <c r="B70" s="274" t="s">
        <v>633</v>
      </c>
      <c r="C70" s="274" t="s">
        <v>10</v>
      </c>
      <c r="D70" s="274" t="s">
        <v>11</v>
      </c>
      <c r="E70" s="274" t="s">
        <v>12</v>
      </c>
      <c r="F70" s="274" t="s">
        <v>21</v>
      </c>
      <c r="G70" s="275">
        <v>2</v>
      </c>
      <c r="H70" s="275">
        <v>2</v>
      </c>
      <c r="I70" s="275">
        <v>2</v>
      </c>
      <c r="J70" s="275">
        <v>3</v>
      </c>
      <c r="K70" s="275">
        <v>3</v>
      </c>
      <c r="L70" s="275">
        <v>2</v>
      </c>
      <c r="M70" s="275">
        <v>3</v>
      </c>
      <c r="N70" s="275">
        <v>3</v>
      </c>
      <c r="O70" s="275">
        <v>2</v>
      </c>
      <c r="P70" s="276">
        <v>3</v>
      </c>
      <c r="Q70" s="276">
        <v>3</v>
      </c>
      <c r="R70" s="276">
        <v>2</v>
      </c>
      <c r="S70" s="276">
        <v>3</v>
      </c>
      <c r="T70" s="276">
        <v>2</v>
      </c>
      <c r="U70" s="275">
        <v>2</v>
      </c>
      <c r="V70" s="275">
        <v>3</v>
      </c>
      <c r="W70" s="276">
        <v>2</v>
      </c>
      <c r="X70" s="276">
        <v>3</v>
      </c>
      <c r="Y70" s="278">
        <f>SUM('Manajemen waktu'!$G70:$X70)</f>
        <v>45</v>
      </c>
      <c r="Z7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1" spans="1:26" ht="22.5" customHeight="1" x14ac:dyDescent="0.2">
      <c r="A71" s="274" t="s">
        <v>8</v>
      </c>
      <c r="B71" s="274" t="s">
        <v>634</v>
      </c>
      <c r="C71" s="274" t="s">
        <v>24</v>
      </c>
      <c r="D71" s="274" t="s">
        <v>624</v>
      </c>
      <c r="E71" s="274" t="s">
        <v>73</v>
      </c>
      <c r="F71" s="274" t="s">
        <v>21</v>
      </c>
      <c r="G71" s="275">
        <v>4</v>
      </c>
      <c r="H71" s="275">
        <v>2</v>
      </c>
      <c r="I71" s="275">
        <v>1</v>
      </c>
      <c r="J71" s="275">
        <v>2</v>
      </c>
      <c r="K71" s="275">
        <v>4</v>
      </c>
      <c r="L71" s="275">
        <v>1</v>
      </c>
      <c r="M71" s="275">
        <v>1</v>
      </c>
      <c r="N71" s="275">
        <v>4</v>
      </c>
      <c r="O71" s="275">
        <v>3</v>
      </c>
      <c r="P71" s="276">
        <v>4</v>
      </c>
      <c r="Q71" s="276">
        <v>4</v>
      </c>
      <c r="R71" s="276">
        <v>4</v>
      </c>
      <c r="S71" s="276">
        <v>4</v>
      </c>
      <c r="T71" s="276">
        <v>3</v>
      </c>
      <c r="U71" s="275">
        <v>2</v>
      </c>
      <c r="V71" s="275">
        <v>2</v>
      </c>
      <c r="W71" s="276">
        <v>4</v>
      </c>
      <c r="X71" s="276">
        <v>3</v>
      </c>
      <c r="Y71" s="278">
        <f>SUM('Manajemen waktu'!$G71:$X71)</f>
        <v>52</v>
      </c>
      <c r="Z7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2" spans="1:26" ht="22.5" customHeight="1" x14ac:dyDescent="0.2">
      <c r="A72" s="274" t="s">
        <v>8</v>
      </c>
      <c r="B72" s="274" t="s">
        <v>635</v>
      </c>
      <c r="C72" s="274" t="s">
        <v>24</v>
      </c>
      <c r="D72" s="274" t="s">
        <v>60</v>
      </c>
      <c r="E72" s="274" t="s">
        <v>165</v>
      </c>
      <c r="F72" s="274" t="s">
        <v>21</v>
      </c>
      <c r="G72" s="275">
        <v>4</v>
      </c>
      <c r="H72" s="275">
        <v>4</v>
      </c>
      <c r="I72" s="275">
        <v>2</v>
      </c>
      <c r="J72" s="275">
        <v>4</v>
      </c>
      <c r="K72" s="275">
        <v>4</v>
      </c>
      <c r="L72" s="275">
        <v>1</v>
      </c>
      <c r="M72" s="275">
        <v>1</v>
      </c>
      <c r="N72" s="275">
        <v>3</v>
      </c>
      <c r="O72" s="275">
        <v>3</v>
      </c>
      <c r="P72" s="276">
        <v>4</v>
      </c>
      <c r="Q72" s="276">
        <v>3</v>
      </c>
      <c r="R72" s="276">
        <v>4</v>
      </c>
      <c r="S72" s="276">
        <v>4</v>
      </c>
      <c r="T72" s="276">
        <v>4</v>
      </c>
      <c r="U72" s="275">
        <v>1</v>
      </c>
      <c r="V72" s="275">
        <v>3</v>
      </c>
      <c r="W72" s="276">
        <v>4</v>
      </c>
      <c r="X72" s="276">
        <v>4</v>
      </c>
      <c r="Y72" s="278">
        <f>SUM('Manajemen waktu'!$G72:$X72)</f>
        <v>57</v>
      </c>
      <c r="Z7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3" spans="1:26" ht="22.5" customHeight="1" x14ac:dyDescent="0.2">
      <c r="A73" s="274" t="s">
        <v>8</v>
      </c>
      <c r="B73" s="274" t="s">
        <v>636</v>
      </c>
      <c r="C73" s="274" t="s">
        <v>10</v>
      </c>
      <c r="D73" s="274" t="s">
        <v>123</v>
      </c>
      <c r="E73" s="274" t="s">
        <v>17</v>
      </c>
      <c r="F73" s="274" t="s">
        <v>26</v>
      </c>
      <c r="G73" s="275">
        <v>4</v>
      </c>
      <c r="H73" s="275">
        <v>3</v>
      </c>
      <c r="I73" s="275">
        <v>2</v>
      </c>
      <c r="J73" s="275">
        <v>3</v>
      </c>
      <c r="K73" s="275">
        <v>2</v>
      </c>
      <c r="L73" s="275">
        <v>2</v>
      </c>
      <c r="M73" s="275">
        <v>1</v>
      </c>
      <c r="N73" s="275">
        <v>3</v>
      </c>
      <c r="O73" s="275">
        <v>4</v>
      </c>
      <c r="P73" s="276">
        <v>3</v>
      </c>
      <c r="Q73" s="276">
        <v>2</v>
      </c>
      <c r="R73" s="276">
        <v>4</v>
      </c>
      <c r="S73" s="276">
        <v>3</v>
      </c>
      <c r="T73" s="276">
        <v>3</v>
      </c>
      <c r="U73" s="275">
        <v>2</v>
      </c>
      <c r="V73" s="275">
        <v>4</v>
      </c>
      <c r="W73" s="276">
        <v>3</v>
      </c>
      <c r="X73" s="276">
        <v>3</v>
      </c>
      <c r="Y73" s="278">
        <f>SUM('Manajemen waktu'!$G73:$X73)</f>
        <v>51</v>
      </c>
      <c r="Z7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4" spans="1:26" ht="22.5" customHeight="1" x14ac:dyDescent="0.2">
      <c r="A74" s="274" t="s">
        <v>8</v>
      </c>
      <c r="B74" s="274" t="s">
        <v>637</v>
      </c>
      <c r="C74" s="274" t="s">
        <v>24</v>
      </c>
      <c r="D74" s="274" t="s">
        <v>103</v>
      </c>
      <c r="E74" s="274" t="s">
        <v>53</v>
      </c>
      <c r="F74" s="274" t="s">
        <v>13</v>
      </c>
      <c r="G74" s="275">
        <v>4</v>
      </c>
      <c r="H74" s="275">
        <v>4</v>
      </c>
      <c r="I74" s="275">
        <v>1</v>
      </c>
      <c r="J74" s="275">
        <v>3</v>
      </c>
      <c r="K74" s="275">
        <v>3</v>
      </c>
      <c r="L74" s="275">
        <v>3</v>
      </c>
      <c r="M74" s="275">
        <v>2</v>
      </c>
      <c r="N74" s="275">
        <v>3</v>
      </c>
      <c r="O74" s="275">
        <v>4</v>
      </c>
      <c r="P74" s="276">
        <v>4</v>
      </c>
      <c r="Q74" s="276">
        <v>3</v>
      </c>
      <c r="R74" s="276">
        <v>3</v>
      </c>
      <c r="S74" s="276">
        <v>4</v>
      </c>
      <c r="T74" s="276">
        <v>3</v>
      </c>
      <c r="U74" s="275">
        <v>2</v>
      </c>
      <c r="V74" s="275">
        <v>3</v>
      </c>
      <c r="W74" s="276">
        <v>3</v>
      </c>
      <c r="X74" s="276">
        <v>3</v>
      </c>
      <c r="Y74" s="278">
        <f>SUM('Manajemen waktu'!$G74:$X74)</f>
        <v>55</v>
      </c>
      <c r="Z7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5" spans="1:26" ht="22.5" customHeight="1" x14ac:dyDescent="0.2">
      <c r="A75" s="274" t="s">
        <v>8</v>
      </c>
      <c r="B75" s="274" t="s">
        <v>638</v>
      </c>
      <c r="C75" s="274" t="s">
        <v>10</v>
      </c>
      <c r="D75" s="274" t="s">
        <v>113</v>
      </c>
      <c r="E75" s="274" t="s">
        <v>47</v>
      </c>
      <c r="F75" s="274" t="s">
        <v>13</v>
      </c>
      <c r="G75" s="275">
        <v>2</v>
      </c>
      <c r="H75" s="275">
        <v>3</v>
      </c>
      <c r="I75" s="275">
        <v>3</v>
      </c>
      <c r="J75" s="275">
        <v>3</v>
      </c>
      <c r="K75" s="275">
        <v>1</v>
      </c>
      <c r="L75" s="275">
        <v>3</v>
      </c>
      <c r="M75" s="275">
        <v>4</v>
      </c>
      <c r="N75" s="275">
        <v>3</v>
      </c>
      <c r="O75" s="275">
        <v>2</v>
      </c>
      <c r="P75" s="276">
        <v>2</v>
      </c>
      <c r="Q75" s="276">
        <v>2</v>
      </c>
      <c r="R75" s="276">
        <v>3</v>
      </c>
      <c r="S75" s="276">
        <v>3</v>
      </c>
      <c r="T75" s="276">
        <v>2</v>
      </c>
      <c r="U75" s="275">
        <v>2</v>
      </c>
      <c r="V75" s="275">
        <v>2</v>
      </c>
      <c r="W75" s="276">
        <v>3</v>
      </c>
      <c r="X75" s="276">
        <v>3</v>
      </c>
      <c r="Y75" s="278">
        <f>SUM('Manajemen waktu'!$G75:$X75)</f>
        <v>46</v>
      </c>
      <c r="Z7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6" spans="1:26" ht="22.5" customHeight="1" x14ac:dyDescent="0.2">
      <c r="A76" s="274" t="s">
        <v>8</v>
      </c>
      <c r="B76" s="274" t="s">
        <v>639</v>
      </c>
      <c r="C76" s="274" t="s">
        <v>24</v>
      </c>
      <c r="D76" s="274" t="s">
        <v>624</v>
      </c>
      <c r="E76" s="274" t="s">
        <v>165</v>
      </c>
      <c r="F76" s="274" t="s">
        <v>26</v>
      </c>
      <c r="G76" s="275">
        <v>2</v>
      </c>
      <c r="H76" s="275">
        <v>3</v>
      </c>
      <c r="I76" s="275">
        <v>1</v>
      </c>
      <c r="J76" s="275">
        <v>4</v>
      </c>
      <c r="K76" s="275">
        <v>3</v>
      </c>
      <c r="L76" s="275">
        <v>2</v>
      </c>
      <c r="M76" s="275">
        <v>3</v>
      </c>
      <c r="N76" s="275">
        <v>4</v>
      </c>
      <c r="O76" s="275">
        <v>3</v>
      </c>
      <c r="P76" s="276">
        <v>3</v>
      </c>
      <c r="Q76" s="276">
        <v>3</v>
      </c>
      <c r="R76" s="276">
        <v>4</v>
      </c>
      <c r="S76" s="276">
        <v>3</v>
      </c>
      <c r="T76" s="276">
        <v>4</v>
      </c>
      <c r="U76" s="275">
        <v>1</v>
      </c>
      <c r="V76" s="275">
        <v>3</v>
      </c>
      <c r="W76" s="276">
        <v>3</v>
      </c>
      <c r="X76" s="276">
        <v>4</v>
      </c>
      <c r="Y76" s="278">
        <f>SUM('Manajemen waktu'!$G76:$X76)</f>
        <v>53</v>
      </c>
      <c r="Z7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7" spans="1:26" ht="22.5" customHeight="1" x14ac:dyDescent="0.2">
      <c r="A77" s="274" t="s">
        <v>8</v>
      </c>
      <c r="B77" s="274" t="s">
        <v>640</v>
      </c>
      <c r="C77" s="274" t="s">
        <v>10</v>
      </c>
      <c r="D77" s="274" t="s">
        <v>11</v>
      </c>
      <c r="E77" s="274" t="s">
        <v>12</v>
      </c>
      <c r="F77" s="274" t="s">
        <v>26</v>
      </c>
      <c r="G77" s="275">
        <v>4</v>
      </c>
      <c r="H77" s="275">
        <v>4</v>
      </c>
      <c r="I77" s="275">
        <v>2</v>
      </c>
      <c r="J77" s="275">
        <v>3</v>
      </c>
      <c r="K77" s="275">
        <v>3</v>
      </c>
      <c r="L77" s="275">
        <v>1</v>
      </c>
      <c r="M77" s="275">
        <v>2</v>
      </c>
      <c r="N77" s="275">
        <v>3</v>
      </c>
      <c r="O77" s="275">
        <v>3</v>
      </c>
      <c r="P77" s="276">
        <v>2</v>
      </c>
      <c r="Q77" s="276">
        <v>3</v>
      </c>
      <c r="R77" s="276">
        <v>3</v>
      </c>
      <c r="S77" s="276">
        <v>4</v>
      </c>
      <c r="T77" s="276">
        <v>3</v>
      </c>
      <c r="U77" s="275">
        <v>1</v>
      </c>
      <c r="V77" s="275">
        <v>3</v>
      </c>
      <c r="W77" s="276">
        <v>4</v>
      </c>
      <c r="X77" s="276">
        <v>4</v>
      </c>
      <c r="Y77" s="278">
        <f>SUM('Manajemen waktu'!$G77:$X77)</f>
        <v>52</v>
      </c>
      <c r="Z7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8" spans="1:26" ht="22.5" customHeight="1" x14ac:dyDescent="0.2">
      <c r="A78" s="274" t="s">
        <v>8</v>
      </c>
      <c r="B78" s="274" t="s">
        <v>641</v>
      </c>
      <c r="C78" s="274" t="s">
        <v>24</v>
      </c>
      <c r="D78" s="274" t="s">
        <v>113</v>
      </c>
      <c r="E78" s="274" t="s">
        <v>17</v>
      </c>
      <c r="F78" s="274" t="s">
        <v>26</v>
      </c>
      <c r="G78" s="275">
        <v>3</v>
      </c>
      <c r="H78" s="275">
        <v>2</v>
      </c>
      <c r="I78" s="275">
        <v>1</v>
      </c>
      <c r="J78" s="275">
        <v>3</v>
      </c>
      <c r="K78" s="275">
        <v>3</v>
      </c>
      <c r="L78" s="275">
        <v>3</v>
      </c>
      <c r="M78" s="275">
        <v>2</v>
      </c>
      <c r="N78" s="275">
        <v>3</v>
      </c>
      <c r="O78" s="275">
        <v>3</v>
      </c>
      <c r="P78" s="276">
        <v>3</v>
      </c>
      <c r="Q78" s="276">
        <v>3</v>
      </c>
      <c r="R78" s="276">
        <v>3</v>
      </c>
      <c r="S78" s="276">
        <v>3</v>
      </c>
      <c r="T78" s="276">
        <v>4</v>
      </c>
      <c r="U78" s="275">
        <v>2</v>
      </c>
      <c r="V78" s="275">
        <v>3</v>
      </c>
      <c r="W78" s="276">
        <v>2</v>
      </c>
      <c r="X78" s="276">
        <v>3</v>
      </c>
      <c r="Y78" s="278">
        <f>SUM('Manajemen waktu'!$G78:$X78)</f>
        <v>49</v>
      </c>
      <c r="Z7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79" spans="1:26" ht="22.5" customHeight="1" x14ac:dyDescent="0.2">
      <c r="A79" s="274" t="s">
        <v>8</v>
      </c>
      <c r="B79" s="274" t="s">
        <v>642</v>
      </c>
      <c r="C79" s="274" t="s">
        <v>10</v>
      </c>
      <c r="D79" s="274" t="s">
        <v>113</v>
      </c>
      <c r="E79" s="274" t="s">
        <v>47</v>
      </c>
      <c r="F79" s="274" t="s">
        <v>157</v>
      </c>
      <c r="G79" s="275">
        <v>2</v>
      </c>
      <c r="H79" s="275">
        <v>2</v>
      </c>
      <c r="I79" s="275">
        <v>4</v>
      </c>
      <c r="J79" s="275">
        <v>3</v>
      </c>
      <c r="K79" s="275">
        <v>3</v>
      </c>
      <c r="L79" s="275">
        <v>3</v>
      </c>
      <c r="M79" s="275">
        <v>2</v>
      </c>
      <c r="N79" s="275">
        <v>3</v>
      </c>
      <c r="O79" s="275">
        <v>2</v>
      </c>
      <c r="P79" s="276">
        <v>2</v>
      </c>
      <c r="Q79" s="276">
        <v>2</v>
      </c>
      <c r="R79" s="276">
        <v>3</v>
      </c>
      <c r="S79" s="276">
        <v>2</v>
      </c>
      <c r="T79" s="276">
        <v>1</v>
      </c>
      <c r="U79" s="275">
        <v>2</v>
      </c>
      <c r="V79" s="275">
        <v>2</v>
      </c>
      <c r="W79" s="276">
        <v>2</v>
      </c>
      <c r="X79" s="276">
        <v>3</v>
      </c>
      <c r="Y79" s="278">
        <f>SUM('Manajemen waktu'!$G79:$X79)</f>
        <v>43</v>
      </c>
      <c r="Z79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80" spans="1:26" ht="22.5" customHeight="1" x14ac:dyDescent="0.2">
      <c r="A80" s="274" t="s">
        <v>8</v>
      </c>
      <c r="B80" s="274" t="s">
        <v>643</v>
      </c>
      <c r="C80" s="274" t="s">
        <v>24</v>
      </c>
      <c r="D80" s="274" t="s">
        <v>11</v>
      </c>
      <c r="E80" s="274" t="s">
        <v>12</v>
      </c>
      <c r="F80" s="274" t="s">
        <v>157</v>
      </c>
      <c r="G80" s="275">
        <v>3</v>
      </c>
      <c r="H80" s="275">
        <v>3</v>
      </c>
      <c r="I80" s="275">
        <v>2</v>
      </c>
      <c r="J80" s="275">
        <v>3</v>
      </c>
      <c r="K80" s="275">
        <v>4</v>
      </c>
      <c r="L80" s="275">
        <v>2</v>
      </c>
      <c r="M80" s="275">
        <v>1</v>
      </c>
      <c r="N80" s="275">
        <v>2</v>
      </c>
      <c r="O80" s="275">
        <v>3</v>
      </c>
      <c r="P80" s="276">
        <v>2</v>
      </c>
      <c r="Q80" s="276">
        <v>3</v>
      </c>
      <c r="R80" s="276">
        <v>4</v>
      </c>
      <c r="S80" s="276">
        <v>3</v>
      </c>
      <c r="T80" s="276">
        <v>3</v>
      </c>
      <c r="U80" s="275">
        <v>2</v>
      </c>
      <c r="V80" s="275">
        <v>3</v>
      </c>
      <c r="W80" s="276">
        <v>3</v>
      </c>
      <c r="X80" s="276">
        <v>3</v>
      </c>
      <c r="Y80" s="278">
        <f>SUM('Manajemen waktu'!$G80:$X80)</f>
        <v>49</v>
      </c>
      <c r="Z8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81" spans="1:26" ht="22.5" customHeight="1" x14ac:dyDescent="0.2">
      <c r="A81" s="274" t="s">
        <v>8</v>
      </c>
      <c r="B81" s="274" t="s">
        <v>644</v>
      </c>
      <c r="C81" s="274" t="s">
        <v>24</v>
      </c>
      <c r="D81" s="274" t="s">
        <v>60</v>
      </c>
      <c r="E81" s="274" t="s">
        <v>73</v>
      </c>
      <c r="F81" s="274" t="s">
        <v>13</v>
      </c>
      <c r="G81" s="275">
        <v>4</v>
      </c>
      <c r="H81" s="275">
        <v>4</v>
      </c>
      <c r="I81" s="275">
        <v>1</v>
      </c>
      <c r="J81" s="275">
        <v>3</v>
      </c>
      <c r="K81" s="275">
        <v>4</v>
      </c>
      <c r="L81" s="275">
        <v>1</v>
      </c>
      <c r="M81" s="275">
        <v>1</v>
      </c>
      <c r="N81" s="275">
        <v>4</v>
      </c>
      <c r="O81" s="275">
        <v>4</v>
      </c>
      <c r="P81" s="276">
        <v>4</v>
      </c>
      <c r="Q81" s="276">
        <v>4</v>
      </c>
      <c r="R81" s="276">
        <v>3</v>
      </c>
      <c r="S81" s="276">
        <v>4</v>
      </c>
      <c r="T81" s="276">
        <v>3</v>
      </c>
      <c r="U81" s="275">
        <v>1</v>
      </c>
      <c r="V81" s="275">
        <v>3</v>
      </c>
      <c r="W81" s="276">
        <v>2</v>
      </c>
      <c r="X81" s="276">
        <v>4</v>
      </c>
      <c r="Y81" s="278">
        <f>SUM('Manajemen waktu'!$G81:$X81)</f>
        <v>54</v>
      </c>
      <c r="Z8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82" spans="1:26" ht="22.5" customHeight="1" x14ac:dyDescent="0.2">
      <c r="A82" s="274" t="s">
        <v>8</v>
      </c>
      <c r="B82" s="274" t="s">
        <v>645</v>
      </c>
      <c r="C82" s="274" t="s">
        <v>10</v>
      </c>
      <c r="D82" s="274" t="s">
        <v>113</v>
      </c>
      <c r="E82" s="274" t="s">
        <v>47</v>
      </c>
      <c r="F82" s="274" t="s">
        <v>26</v>
      </c>
      <c r="G82" s="275">
        <v>3</v>
      </c>
      <c r="H82" s="275">
        <v>3</v>
      </c>
      <c r="I82" s="275">
        <v>3</v>
      </c>
      <c r="J82" s="275">
        <v>3</v>
      </c>
      <c r="K82" s="275">
        <v>2</v>
      </c>
      <c r="L82" s="275">
        <v>2</v>
      </c>
      <c r="M82" s="275">
        <v>2</v>
      </c>
      <c r="N82" s="275">
        <v>3</v>
      </c>
      <c r="O82" s="275">
        <v>4</v>
      </c>
      <c r="P82" s="276">
        <v>2</v>
      </c>
      <c r="Q82" s="276">
        <v>3</v>
      </c>
      <c r="R82" s="276">
        <v>3</v>
      </c>
      <c r="S82" s="276">
        <v>3</v>
      </c>
      <c r="T82" s="276">
        <v>3</v>
      </c>
      <c r="U82" s="275">
        <v>3</v>
      </c>
      <c r="V82" s="275">
        <v>2</v>
      </c>
      <c r="W82" s="276">
        <v>3</v>
      </c>
      <c r="X82" s="276">
        <v>2</v>
      </c>
      <c r="Y82" s="278">
        <f>SUM('Manajemen waktu'!$G82:$X82)</f>
        <v>49</v>
      </c>
      <c r="Z8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83" spans="1:26" ht="22.5" customHeight="1" x14ac:dyDescent="0.2">
      <c r="A83" s="274" t="s">
        <v>8</v>
      </c>
      <c r="B83" s="274" t="s">
        <v>646</v>
      </c>
      <c r="C83" s="274" t="s">
        <v>10</v>
      </c>
      <c r="D83" s="274" t="s">
        <v>11</v>
      </c>
      <c r="E83" s="274" t="s">
        <v>12</v>
      </c>
      <c r="F83" s="274" t="s">
        <v>13</v>
      </c>
      <c r="G83" s="275">
        <v>3</v>
      </c>
      <c r="H83" s="275">
        <v>3</v>
      </c>
      <c r="I83" s="275">
        <v>2</v>
      </c>
      <c r="J83" s="275">
        <v>3</v>
      </c>
      <c r="K83" s="275">
        <v>2</v>
      </c>
      <c r="L83" s="275">
        <v>2</v>
      </c>
      <c r="M83" s="275">
        <v>2</v>
      </c>
      <c r="N83" s="275">
        <v>2</v>
      </c>
      <c r="O83" s="275">
        <v>2</v>
      </c>
      <c r="P83" s="276">
        <v>4</v>
      </c>
      <c r="Q83" s="276">
        <v>2</v>
      </c>
      <c r="R83" s="276">
        <v>3</v>
      </c>
      <c r="S83" s="276">
        <v>3</v>
      </c>
      <c r="T83" s="276">
        <v>3</v>
      </c>
      <c r="U83" s="275">
        <v>3</v>
      </c>
      <c r="V83" s="275">
        <v>3</v>
      </c>
      <c r="W83" s="276">
        <v>2</v>
      </c>
      <c r="X83" s="276">
        <v>2</v>
      </c>
      <c r="Y83" s="278">
        <f>SUM('Manajemen waktu'!$G83:$X83)</f>
        <v>46</v>
      </c>
      <c r="Z8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84" spans="1:26" ht="22.5" customHeight="1" x14ac:dyDescent="0.2">
      <c r="A84" s="274" t="s">
        <v>8</v>
      </c>
      <c r="B84" s="274" t="s">
        <v>647</v>
      </c>
      <c r="C84" s="274" t="s">
        <v>24</v>
      </c>
      <c r="D84" s="274" t="s">
        <v>123</v>
      </c>
      <c r="E84" s="274" t="s">
        <v>17</v>
      </c>
      <c r="F84" s="274" t="s">
        <v>157</v>
      </c>
      <c r="G84" s="275">
        <v>4</v>
      </c>
      <c r="H84" s="275">
        <v>4</v>
      </c>
      <c r="I84" s="275">
        <v>1</v>
      </c>
      <c r="J84" s="275">
        <v>3</v>
      </c>
      <c r="K84" s="275">
        <v>4</v>
      </c>
      <c r="L84" s="275">
        <v>2</v>
      </c>
      <c r="M84" s="275">
        <v>1</v>
      </c>
      <c r="N84" s="275">
        <v>4</v>
      </c>
      <c r="O84" s="275">
        <v>4</v>
      </c>
      <c r="P84" s="276">
        <v>3</v>
      </c>
      <c r="Q84" s="276">
        <v>2</v>
      </c>
      <c r="R84" s="276">
        <v>3</v>
      </c>
      <c r="S84" s="276">
        <v>4</v>
      </c>
      <c r="T84" s="276">
        <v>3</v>
      </c>
      <c r="U84" s="275">
        <v>2</v>
      </c>
      <c r="V84" s="275">
        <v>3</v>
      </c>
      <c r="W84" s="276">
        <v>4</v>
      </c>
      <c r="X84" s="276">
        <v>3</v>
      </c>
      <c r="Y84" s="278">
        <f>SUM('Manajemen waktu'!$G84:$X84)</f>
        <v>54</v>
      </c>
      <c r="Z8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85" spans="1:26" ht="22.5" customHeight="1" x14ac:dyDescent="0.2">
      <c r="A85" s="274" t="s">
        <v>8</v>
      </c>
      <c r="B85" s="274" t="s">
        <v>648</v>
      </c>
      <c r="C85" s="274" t="s">
        <v>10</v>
      </c>
      <c r="D85" s="274" t="s">
        <v>113</v>
      </c>
      <c r="E85" s="274" t="s">
        <v>47</v>
      </c>
      <c r="F85" s="274" t="s">
        <v>26</v>
      </c>
      <c r="G85" s="275">
        <v>4</v>
      </c>
      <c r="H85" s="275">
        <v>3</v>
      </c>
      <c r="I85" s="275">
        <v>1</v>
      </c>
      <c r="J85" s="275">
        <v>3</v>
      </c>
      <c r="K85" s="275">
        <v>3</v>
      </c>
      <c r="L85" s="275">
        <v>1</v>
      </c>
      <c r="M85" s="275">
        <v>1</v>
      </c>
      <c r="N85" s="275">
        <v>4</v>
      </c>
      <c r="O85" s="275">
        <v>2</v>
      </c>
      <c r="P85" s="276">
        <v>3</v>
      </c>
      <c r="Q85" s="276">
        <v>4</v>
      </c>
      <c r="R85" s="276">
        <v>3</v>
      </c>
      <c r="S85" s="276">
        <v>4</v>
      </c>
      <c r="T85" s="276">
        <v>3</v>
      </c>
      <c r="U85" s="275">
        <v>1</v>
      </c>
      <c r="V85" s="275">
        <v>4</v>
      </c>
      <c r="W85" s="276">
        <v>2</v>
      </c>
      <c r="X85" s="276">
        <v>4</v>
      </c>
      <c r="Y85" s="278">
        <f>SUM('Manajemen waktu'!$G85:$X85)</f>
        <v>50</v>
      </c>
      <c r="Z8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86" spans="1:26" ht="22.5" customHeight="1" x14ac:dyDescent="0.2">
      <c r="A86" s="274" t="s">
        <v>8</v>
      </c>
      <c r="B86" s="274" t="s">
        <v>649</v>
      </c>
      <c r="C86" s="274" t="s">
        <v>10</v>
      </c>
      <c r="D86" s="274" t="s">
        <v>624</v>
      </c>
      <c r="E86" s="274" t="s">
        <v>64</v>
      </c>
      <c r="F86" s="274" t="s">
        <v>157</v>
      </c>
      <c r="G86" s="275">
        <v>3</v>
      </c>
      <c r="H86" s="275">
        <v>2</v>
      </c>
      <c r="I86" s="275">
        <v>2</v>
      </c>
      <c r="J86" s="275">
        <v>3</v>
      </c>
      <c r="K86" s="275">
        <v>2</v>
      </c>
      <c r="L86" s="275">
        <v>2</v>
      </c>
      <c r="M86" s="275">
        <v>2</v>
      </c>
      <c r="N86" s="275">
        <v>3</v>
      </c>
      <c r="O86" s="275">
        <v>3</v>
      </c>
      <c r="P86" s="276">
        <v>2</v>
      </c>
      <c r="Q86" s="276">
        <v>2</v>
      </c>
      <c r="R86" s="276">
        <v>3</v>
      </c>
      <c r="S86" s="276">
        <v>2</v>
      </c>
      <c r="T86" s="276">
        <v>3</v>
      </c>
      <c r="U86" s="275">
        <v>1</v>
      </c>
      <c r="V86" s="275">
        <v>2</v>
      </c>
      <c r="W86" s="276">
        <v>4</v>
      </c>
      <c r="X86" s="276">
        <v>4</v>
      </c>
      <c r="Y86" s="278">
        <f>SUM('Manajemen waktu'!$G86:$X86)</f>
        <v>45</v>
      </c>
      <c r="Z8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87" spans="1:26" ht="22.5" customHeight="1" x14ac:dyDescent="0.2">
      <c r="A87" s="274" t="s">
        <v>8</v>
      </c>
      <c r="B87" s="274" t="s">
        <v>650</v>
      </c>
      <c r="C87" s="274" t="s">
        <v>24</v>
      </c>
      <c r="D87" s="274" t="s">
        <v>60</v>
      </c>
      <c r="E87" s="274" t="s">
        <v>64</v>
      </c>
      <c r="F87" s="274" t="s">
        <v>157</v>
      </c>
      <c r="G87" s="275">
        <v>4</v>
      </c>
      <c r="H87" s="275">
        <v>4</v>
      </c>
      <c r="I87" s="275">
        <v>1</v>
      </c>
      <c r="J87" s="275">
        <v>4</v>
      </c>
      <c r="K87" s="275">
        <v>4</v>
      </c>
      <c r="L87" s="275">
        <v>1</v>
      </c>
      <c r="M87" s="275">
        <v>1</v>
      </c>
      <c r="N87" s="275">
        <v>4</v>
      </c>
      <c r="O87" s="275">
        <v>3</v>
      </c>
      <c r="P87" s="276">
        <v>4</v>
      </c>
      <c r="Q87" s="276">
        <v>4</v>
      </c>
      <c r="R87" s="276">
        <v>4</v>
      </c>
      <c r="S87" s="276">
        <v>4</v>
      </c>
      <c r="T87" s="276">
        <v>4</v>
      </c>
      <c r="U87" s="275">
        <v>1</v>
      </c>
      <c r="V87" s="275">
        <v>3</v>
      </c>
      <c r="W87" s="276">
        <v>4</v>
      </c>
      <c r="X87" s="276">
        <v>4</v>
      </c>
      <c r="Y87" s="278">
        <f>SUM('Manajemen waktu'!$G87:$X87)</f>
        <v>58</v>
      </c>
      <c r="Z8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88" spans="1:26" ht="22.5" customHeight="1" x14ac:dyDescent="0.2">
      <c r="A88" s="274" t="s">
        <v>8</v>
      </c>
      <c r="B88" s="274" t="s">
        <v>651</v>
      </c>
      <c r="C88" s="274" t="s">
        <v>10</v>
      </c>
      <c r="D88" s="274" t="s">
        <v>113</v>
      </c>
      <c r="E88" s="274" t="s">
        <v>17</v>
      </c>
      <c r="F88" s="274" t="s">
        <v>13</v>
      </c>
      <c r="G88" s="275">
        <v>2</v>
      </c>
      <c r="H88" s="275">
        <v>1</v>
      </c>
      <c r="I88" s="275">
        <v>3</v>
      </c>
      <c r="J88" s="275">
        <v>2</v>
      </c>
      <c r="K88" s="275">
        <v>3</v>
      </c>
      <c r="L88" s="275">
        <v>3</v>
      </c>
      <c r="M88" s="275">
        <v>3</v>
      </c>
      <c r="N88" s="275">
        <v>3</v>
      </c>
      <c r="O88" s="275">
        <v>2</v>
      </c>
      <c r="P88" s="276">
        <v>2</v>
      </c>
      <c r="Q88" s="276">
        <v>2</v>
      </c>
      <c r="R88" s="276">
        <v>2</v>
      </c>
      <c r="S88" s="276">
        <v>2</v>
      </c>
      <c r="T88" s="276">
        <v>2</v>
      </c>
      <c r="U88" s="275">
        <v>2</v>
      </c>
      <c r="V88" s="275">
        <v>2</v>
      </c>
      <c r="W88" s="276">
        <v>2</v>
      </c>
      <c r="X88" s="276">
        <v>3</v>
      </c>
      <c r="Y88" s="278">
        <f>SUM('Manajemen waktu'!$G88:$X88)</f>
        <v>41</v>
      </c>
      <c r="Z88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89" spans="1:26" ht="22.5" customHeight="1" x14ac:dyDescent="0.2">
      <c r="A89" s="274" t="s">
        <v>8</v>
      </c>
      <c r="B89" s="274" t="s">
        <v>652</v>
      </c>
      <c r="C89" s="274" t="s">
        <v>10</v>
      </c>
      <c r="D89" s="274" t="s">
        <v>11</v>
      </c>
      <c r="E89" s="274" t="s">
        <v>73</v>
      </c>
      <c r="F89" s="274" t="s">
        <v>157</v>
      </c>
      <c r="G89" s="275">
        <v>3</v>
      </c>
      <c r="H89" s="275">
        <v>3</v>
      </c>
      <c r="I89" s="275">
        <v>2</v>
      </c>
      <c r="J89" s="275">
        <v>3</v>
      </c>
      <c r="K89" s="275">
        <v>3</v>
      </c>
      <c r="L89" s="275">
        <v>1</v>
      </c>
      <c r="M89" s="275">
        <v>1</v>
      </c>
      <c r="N89" s="275">
        <v>4</v>
      </c>
      <c r="O89" s="275">
        <v>3</v>
      </c>
      <c r="P89" s="276">
        <v>4</v>
      </c>
      <c r="Q89" s="276">
        <v>3</v>
      </c>
      <c r="R89" s="276">
        <v>4</v>
      </c>
      <c r="S89" s="276">
        <v>4</v>
      </c>
      <c r="T89" s="276">
        <v>2</v>
      </c>
      <c r="U89" s="275">
        <v>1</v>
      </c>
      <c r="V89" s="275">
        <v>3</v>
      </c>
      <c r="W89" s="276">
        <v>4</v>
      </c>
      <c r="X89" s="276">
        <v>4</v>
      </c>
      <c r="Y89" s="278">
        <f>SUM('Manajemen waktu'!$G89:$X89)</f>
        <v>52</v>
      </c>
      <c r="Z89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90" spans="1:26" ht="22.5" customHeight="1" x14ac:dyDescent="0.2">
      <c r="A90" s="274" t="s">
        <v>8</v>
      </c>
      <c r="B90" s="274" t="s">
        <v>653</v>
      </c>
      <c r="C90" s="274" t="s">
        <v>10</v>
      </c>
      <c r="D90" s="274" t="s">
        <v>11</v>
      </c>
      <c r="E90" s="274" t="s">
        <v>17</v>
      </c>
      <c r="F90" s="274" t="s">
        <v>26</v>
      </c>
      <c r="G90" s="275">
        <v>3</v>
      </c>
      <c r="H90" s="275">
        <v>3</v>
      </c>
      <c r="I90" s="275">
        <v>3</v>
      </c>
      <c r="J90" s="275">
        <v>3</v>
      </c>
      <c r="K90" s="275">
        <v>3</v>
      </c>
      <c r="L90" s="275">
        <v>2</v>
      </c>
      <c r="M90" s="275">
        <v>2</v>
      </c>
      <c r="N90" s="275">
        <v>3</v>
      </c>
      <c r="O90" s="275">
        <v>3</v>
      </c>
      <c r="P90" s="276">
        <v>2</v>
      </c>
      <c r="Q90" s="276">
        <v>3</v>
      </c>
      <c r="R90" s="276">
        <v>3</v>
      </c>
      <c r="S90" s="276">
        <v>4</v>
      </c>
      <c r="T90" s="276">
        <v>3</v>
      </c>
      <c r="U90" s="275">
        <v>2</v>
      </c>
      <c r="V90" s="275">
        <v>2</v>
      </c>
      <c r="W90" s="276">
        <v>4</v>
      </c>
      <c r="X90" s="276">
        <v>3</v>
      </c>
      <c r="Y90" s="278">
        <f>SUM('Manajemen waktu'!$G90:$X90)</f>
        <v>51</v>
      </c>
      <c r="Z9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91" spans="1:26" ht="22.5" customHeight="1" x14ac:dyDescent="0.2">
      <c r="A91" s="274" t="s">
        <v>8</v>
      </c>
      <c r="B91" s="274" t="s">
        <v>654</v>
      </c>
      <c r="C91" s="274" t="s">
        <v>10</v>
      </c>
      <c r="D91" s="274" t="s">
        <v>628</v>
      </c>
      <c r="E91" s="274" t="s">
        <v>90</v>
      </c>
      <c r="F91" s="274" t="s">
        <v>13</v>
      </c>
      <c r="G91" s="275">
        <v>3</v>
      </c>
      <c r="H91" s="275">
        <v>2</v>
      </c>
      <c r="I91" s="275">
        <v>3</v>
      </c>
      <c r="J91" s="275">
        <v>3</v>
      </c>
      <c r="K91" s="275">
        <v>2</v>
      </c>
      <c r="L91" s="275">
        <v>3</v>
      </c>
      <c r="M91" s="275">
        <v>3</v>
      </c>
      <c r="N91" s="275">
        <v>2</v>
      </c>
      <c r="O91" s="275">
        <v>2</v>
      </c>
      <c r="P91" s="276">
        <v>3</v>
      </c>
      <c r="Q91" s="276">
        <v>3</v>
      </c>
      <c r="R91" s="276">
        <v>3</v>
      </c>
      <c r="S91" s="276">
        <v>3</v>
      </c>
      <c r="T91" s="276">
        <v>2</v>
      </c>
      <c r="U91" s="275">
        <v>2</v>
      </c>
      <c r="V91" s="275">
        <v>2</v>
      </c>
      <c r="W91" s="276">
        <v>3</v>
      </c>
      <c r="X91" s="276">
        <v>3</v>
      </c>
      <c r="Y91" s="278">
        <f>SUM('Manajemen waktu'!$G91:$X91)</f>
        <v>47</v>
      </c>
      <c r="Z9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92" spans="1:26" ht="22.5" customHeight="1" x14ac:dyDescent="0.2">
      <c r="A92" s="274" t="s">
        <v>8</v>
      </c>
      <c r="B92" s="274" t="s">
        <v>655</v>
      </c>
      <c r="C92" s="274" t="s">
        <v>24</v>
      </c>
      <c r="D92" s="274" t="s">
        <v>11</v>
      </c>
      <c r="E92" s="274" t="s">
        <v>17</v>
      </c>
      <c r="F92" s="274" t="s">
        <v>157</v>
      </c>
      <c r="G92" s="275">
        <v>3</v>
      </c>
      <c r="H92" s="275">
        <v>3</v>
      </c>
      <c r="I92" s="275">
        <v>2</v>
      </c>
      <c r="J92" s="275">
        <v>3</v>
      </c>
      <c r="K92" s="275">
        <v>3</v>
      </c>
      <c r="L92" s="275">
        <v>3</v>
      </c>
      <c r="M92" s="275">
        <v>2</v>
      </c>
      <c r="N92" s="275">
        <v>2</v>
      </c>
      <c r="O92" s="275">
        <v>3</v>
      </c>
      <c r="P92" s="276">
        <v>3</v>
      </c>
      <c r="Q92" s="276">
        <v>3</v>
      </c>
      <c r="R92" s="276">
        <v>2</v>
      </c>
      <c r="S92" s="276">
        <v>2</v>
      </c>
      <c r="T92" s="276">
        <v>3</v>
      </c>
      <c r="U92" s="275">
        <v>3</v>
      </c>
      <c r="V92" s="275">
        <v>2</v>
      </c>
      <c r="W92" s="276">
        <v>2</v>
      </c>
      <c r="X92" s="276">
        <v>2</v>
      </c>
      <c r="Y92" s="278">
        <f>SUM('Manajemen waktu'!$G92:$X92)</f>
        <v>46</v>
      </c>
      <c r="Z9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93" spans="1:26" ht="22.5" customHeight="1" x14ac:dyDescent="0.2">
      <c r="A93" s="274" t="s">
        <v>8</v>
      </c>
      <c r="B93" s="274" t="s">
        <v>656</v>
      </c>
      <c r="C93" s="274" t="s">
        <v>10</v>
      </c>
      <c r="D93" s="274" t="s">
        <v>110</v>
      </c>
      <c r="E93" s="274" t="s">
        <v>90</v>
      </c>
      <c r="F93" s="274" t="s">
        <v>13</v>
      </c>
      <c r="G93" s="275">
        <v>2</v>
      </c>
      <c r="H93" s="275">
        <v>2</v>
      </c>
      <c r="I93" s="275">
        <v>3</v>
      </c>
      <c r="J93" s="275">
        <v>2</v>
      </c>
      <c r="K93" s="275">
        <v>2</v>
      </c>
      <c r="L93" s="275">
        <v>3</v>
      </c>
      <c r="M93" s="275">
        <v>3</v>
      </c>
      <c r="N93" s="275">
        <v>2</v>
      </c>
      <c r="O93" s="275">
        <v>2</v>
      </c>
      <c r="P93" s="276">
        <v>3</v>
      </c>
      <c r="Q93" s="276">
        <v>3</v>
      </c>
      <c r="R93" s="276">
        <v>3</v>
      </c>
      <c r="S93" s="276">
        <v>1</v>
      </c>
      <c r="T93" s="276">
        <v>1</v>
      </c>
      <c r="U93" s="275">
        <v>3</v>
      </c>
      <c r="V93" s="275">
        <v>3</v>
      </c>
      <c r="W93" s="276">
        <v>2</v>
      </c>
      <c r="X93" s="276">
        <v>2</v>
      </c>
      <c r="Y93" s="278">
        <f>SUM('Manajemen waktu'!$G93:$X93)</f>
        <v>42</v>
      </c>
      <c r="Z93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94" spans="1:26" ht="22.5" customHeight="1" x14ac:dyDescent="0.2">
      <c r="A94" s="274" t="s">
        <v>8</v>
      </c>
      <c r="B94" s="274" t="s">
        <v>657</v>
      </c>
      <c r="C94" s="274" t="s">
        <v>24</v>
      </c>
      <c r="D94" s="274" t="s">
        <v>11</v>
      </c>
      <c r="E94" s="274" t="s">
        <v>64</v>
      </c>
      <c r="F94" s="274" t="s">
        <v>13</v>
      </c>
      <c r="G94" s="275">
        <v>3</v>
      </c>
      <c r="H94" s="275">
        <v>2</v>
      </c>
      <c r="I94" s="275">
        <v>3</v>
      </c>
      <c r="J94" s="275">
        <v>3</v>
      </c>
      <c r="K94" s="275">
        <v>4</v>
      </c>
      <c r="L94" s="275">
        <v>2</v>
      </c>
      <c r="M94" s="275">
        <v>3</v>
      </c>
      <c r="N94" s="275">
        <v>4</v>
      </c>
      <c r="O94" s="275">
        <v>2</v>
      </c>
      <c r="P94" s="276">
        <v>3</v>
      </c>
      <c r="Q94" s="276">
        <v>3</v>
      </c>
      <c r="R94" s="276">
        <v>3</v>
      </c>
      <c r="S94" s="276">
        <v>3</v>
      </c>
      <c r="T94" s="276">
        <v>3</v>
      </c>
      <c r="U94" s="275">
        <v>2</v>
      </c>
      <c r="V94" s="275">
        <v>3</v>
      </c>
      <c r="W94" s="276">
        <v>3</v>
      </c>
      <c r="X94" s="276">
        <v>3</v>
      </c>
      <c r="Y94" s="278">
        <f>SUM('Manajemen waktu'!$G94:$X94)</f>
        <v>52</v>
      </c>
      <c r="Z9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95" spans="1:26" ht="22.5" customHeight="1" x14ac:dyDescent="0.2">
      <c r="A95" s="274" t="s">
        <v>8</v>
      </c>
      <c r="B95" s="274" t="s">
        <v>658</v>
      </c>
      <c r="C95" s="274" t="s">
        <v>10</v>
      </c>
      <c r="D95" s="274" t="s">
        <v>123</v>
      </c>
      <c r="E95" s="274" t="s">
        <v>61</v>
      </c>
      <c r="F95" s="274" t="s">
        <v>13</v>
      </c>
      <c r="G95" s="275">
        <v>3</v>
      </c>
      <c r="H95" s="275">
        <v>3</v>
      </c>
      <c r="I95" s="275">
        <v>2</v>
      </c>
      <c r="J95" s="275">
        <v>4</v>
      </c>
      <c r="K95" s="275">
        <v>3</v>
      </c>
      <c r="L95" s="275">
        <v>2</v>
      </c>
      <c r="M95" s="275">
        <v>2</v>
      </c>
      <c r="N95" s="275">
        <v>2</v>
      </c>
      <c r="O95" s="275">
        <v>4</v>
      </c>
      <c r="P95" s="276">
        <v>3</v>
      </c>
      <c r="Q95" s="276">
        <v>3</v>
      </c>
      <c r="R95" s="276">
        <v>3</v>
      </c>
      <c r="S95" s="276">
        <v>3</v>
      </c>
      <c r="T95" s="276">
        <v>4</v>
      </c>
      <c r="U95" s="275">
        <v>2</v>
      </c>
      <c r="V95" s="275">
        <v>3</v>
      </c>
      <c r="W95" s="276">
        <v>3</v>
      </c>
      <c r="X95" s="276">
        <v>3</v>
      </c>
      <c r="Y95" s="278">
        <f>SUM('Manajemen waktu'!$G95:$X95)</f>
        <v>52</v>
      </c>
      <c r="Z9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96" spans="1:26" ht="22.5" customHeight="1" x14ac:dyDescent="0.2">
      <c r="A96" s="274" t="s">
        <v>8</v>
      </c>
      <c r="B96" s="274" t="s">
        <v>659</v>
      </c>
      <c r="C96" s="274" t="s">
        <v>24</v>
      </c>
      <c r="D96" s="274" t="s">
        <v>113</v>
      </c>
      <c r="E96" s="274" t="s">
        <v>47</v>
      </c>
      <c r="F96" s="274" t="s">
        <v>21</v>
      </c>
      <c r="G96" s="275">
        <v>2</v>
      </c>
      <c r="H96" s="275">
        <v>2</v>
      </c>
      <c r="I96" s="275">
        <v>3</v>
      </c>
      <c r="J96" s="275">
        <v>2</v>
      </c>
      <c r="K96" s="275">
        <v>2</v>
      </c>
      <c r="L96" s="275">
        <v>3</v>
      </c>
      <c r="M96" s="275">
        <v>4</v>
      </c>
      <c r="N96" s="275">
        <v>2</v>
      </c>
      <c r="O96" s="275">
        <v>1</v>
      </c>
      <c r="P96" s="276">
        <v>2</v>
      </c>
      <c r="Q96" s="276">
        <v>2</v>
      </c>
      <c r="R96" s="276">
        <v>2</v>
      </c>
      <c r="S96" s="276">
        <v>2</v>
      </c>
      <c r="T96" s="276">
        <v>2</v>
      </c>
      <c r="U96" s="275">
        <v>3</v>
      </c>
      <c r="V96" s="275">
        <v>2</v>
      </c>
      <c r="W96" s="276">
        <v>1</v>
      </c>
      <c r="X96" s="276">
        <v>2</v>
      </c>
      <c r="Y96" s="278">
        <f>SUM('Manajemen waktu'!$G96:$X96)</f>
        <v>39</v>
      </c>
      <c r="Z96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97" spans="1:26" ht="22.5" customHeight="1" x14ac:dyDescent="0.2">
      <c r="A97" s="274" t="s">
        <v>8</v>
      </c>
      <c r="B97" s="274" t="s">
        <v>660</v>
      </c>
      <c r="C97" s="274" t="s">
        <v>24</v>
      </c>
      <c r="D97" s="274" t="s">
        <v>113</v>
      </c>
      <c r="E97" s="274" t="s">
        <v>73</v>
      </c>
      <c r="F97" s="274" t="s">
        <v>26</v>
      </c>
      <c r="G97" s="275">
        <v>3</v>
      </c>
      <c r="H97" s="275">
        <v>3</v>
      </c>
      <c r="I97" s="275">
        <v>2</v>
      </c>
      <c r="J97" s="275">
        <v>4</v>
      </c>
      <c r="K97" s="275">
        <v>3</v>
      </c>
      <c r="L97" s="275">
        <v>1</v>
      </c>
      <c r="M97" s="275">
        <v>2</v>
      </c>
      <c r="N97" s="275">
        <v>4</v>
      </c>
      <c r="O97" s="275">
        <v>3</v>
      </c>
      <c r="P97" s="276">
        <v>4</v>
      </c>
      <c r="Q97" s="276">
        <v>4</v>
      </c>
      <c r="R97" s="276">
        <v>3</v>
      </c>
      <c r="S97" s="276">
        <v>4</v>
      </c>
      <c r="T97" s="276">
        <v>4</v>
      </c>
      <c r="U97" s="275">
        <v>3</v>
      </c>
      <c r="V97" s="275">
        <v>3</v>
      </c>
      <c r="W97" s="276">
        <v>4</v>
      </c>
      <c r="X97" s="276">
        <v>2</v>
      </c>
      <c r="Y97" s="278">
        <f>SUM('Manajemen waktu'!$G97:$X97)</f>
        <v>56</v>
      </c>
      <c r="Z9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98" spans="1:26" ht="22.5" customHeight="1" x14ac:dyDescent="0.2">
      <c r="A98" s="274" t="s">
        <v>8</v>
      </c>
      <c r="B98" s="274" t="s">
        <v>661</v>
      </c>
      <c r="C98" s="274" t="s">
        <v>10</v>
      </c>
      <c r="D98" s="274" t="s">
        <v>103</v>
      </c>
      <c r="E98" s="274" t="s">
        <v>64</v>
      </c>
      <c r="F98" s="274" t="s">
        <v>13</v>
      </c>
      <c r="G98" s="275">
        <v>3</v>
      </c>
      <c r="H98" s="275">
        <v>3</v>
      </c>
      <c r="I98" s="275">
        <v>3</v>
      </c>
      <c r="J98" s="275">
        <v>3</v>
      </c>
      <c r="K98" s="275">
        <v>3</v>
      </c>
      <c r="L98" s="275">
        <v>2</v>
      </c>
      <c r="M98" s="275">
        <v>3</v>
      </c>
      <c r="N98" s="275">
        <v>3</v>
      </c>
      <c r="O98" s="275">
        <v>3</v>
      </c>
      <c r="P98" s="276">
        <v>3</v>
      </c>
      <c r="Q98" s="276">
        <v>3</v>
      </c>
      <c r="R98" s="276">
        <v>3</v>
      </c>
      <c r="S98" s="276">
        <v>3</v>
      </c>
      <c r="T98" s="276">
        <v>3</v>
      </c>
      <c r="U98" s="275">
        <v>2</v>
      </c>
      <c r="V98" s="275">
        <v>2</v>
      </c>
      <c r="W98" s="276">
        <v>2</v>
      </c>
      <c r="X98" s="276">
        <v>3</v>
      </c>
      <c r="Y98" s="278">
        <f>SUM('Manajemen waktu'!$G98:$X98)</f>
        <v>50</v>
      </c>
      <c r="Z9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99" spans="1:26" ht="22.5" customHeight="1" x14ac:dyDescent="0.2">
      <c r="A99" s="274" t="s">
        <v>8</v>
      </c>
      <c r="B99" s="274" t="s">
        <v>662</v>
      </c>
      <c r="C99" s="274" t="s">
        <v>10</v>
      </c>
      <c r="D99" s="274" t="s">
        <v>113</v>
      </c>
      <c r="E99" s="274" t="s">
        <v>165</v>
      </c>
      <c r="F99" s="274" t="s">
        <v>13</v>
      </c>
      <c r="G99" s="275">
        <v>1</v>
      </c>
      <c r="H99" s="275">
        <v>2</v>
      </c>
      <c r="I99" s="275">
        <v>3</v>
      </c>
      <c r="J99" s="275">
        <v>2</v>
      </c>
      <c r="K99" s="275">
        <v>2</v>
      </c>
      <c r="L99" s="275">
        <v>3</v>
      </c>
      <c r="M99" s="275">
        <v>3</v>
      </c>
      <c r="N99" s="275">
        <v>3</v>
      </c>
      <c r="O99" s="275">
        <v>3</v>
      </c>
      <c r="P99" s="276">
        <v>2</v>
      </c>
      <c r="Q99" s="276">
        <v>1</v>
      </c>
      <c r="R99" s="276">
        <v>1</v>
      </c>
      <c r="S99" s="276">
        <v>3</v>
      </c>
      <c r="T99" s="276">
        <v>2</v>
      </c>
      <c r="U99" s="275">
        <v>4</v>
      </c>
      <c r="V99" s="275">
        <v>2</v>
      </c>
      <c r="W99" s="276">
        <v>3</v>
      </c>
      <c r="X99" s="276">
        <v>1</v>
      </c>
      <c r="Y99" s="278">
        <f>SUM('Manajemen waktu'!$G99:$X99)</f>
        <v>41</v>
      </c>
      <c r="Z99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00" spans="1:26" ht="22.5" customHeight="1" x14ac:dyDescent="0.2">
      <c r="A100" s="274" t="s">
        <v>8</v>
      </c>
      <c r="B100" s="274" t="s">
        <v>663</v>
      </c>
      <c r="C100" s="274" t="s">
        <v>24</v>
      </c>
      <c r="D100" s="274" t="s">
        <v>11</v>
      </c>
      <c r="E100" s="274" t="s">
        <v>12</v>
      </c>
      <c r="F100" s="274" t="s">
        <v>21</v>
      </c>
      <c r="G100" s="275">
        <v>3</v>
      </c>
      <c r="H100" s="275">
        <v>2</v>
      </c>
      <c r="I100" s="275">
        <v>2</v>
      </c>
      <c r="J100" s="275">
        <v>3</v>
      </c>
      <c r="K100" s="275">
        <v>3</v>
      </c>
      <c r="L100" s="275">
        <v>1</v>
      </c>
      <c r="M100" s="275">
        <v>2</v>
      </c>
      <c r="N100" s="275">
        <v>3</v>
      </c>
      <c r="O100" s="275">
        <v>3</v>
      </c>
      <c r="P100" s="276">
        <v>3</v>
      </c>
      <c r="Q100" s="276">
        <v>4</v>
      </c>
      <c r="R100" s="276">
        <v>3</v>
      </c>
      <c r="S100" s="276">
        <v>4</v>
      </c>
      <c r="T100" s="276">
        <v>3</v>
      </c>
      <c r="U100" s="275">
        <v>2</v>
      </c>
      <c r="V100" s="275">
        <v>3</v>
      </c>
      <c r="W100" s="276">
        <v>2</v>
      </c>
      <c r="X100" s="276">
        <v>3</v>
      </c>
      <c r="Y100" s="278">
        <f>SUM('Manajemen waktu'!$G100:$X100)</f>
        <v>49</v>
      </c>
      <c r="Z10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01" spans="1:26" ht="22.5" customHeight="1" x14ac:dyDescent="0.2">
      <c r="A101" s="274" t="s">
        <v>8</v>
      </c>
      <c r="B101" s="274" t="s">
        <v>664</v>
      </c>
      <c r="C101" s="274" t="s">
        <v>10</v>
      </c>
      <c r="D101" s="274" t="s">
        <v>113</v>
      </c>
      <c r="E101" s="274" t="s">
        <v>17</v>
      </c>
      <c r="F101" s="274" t="s">
        <v>13</v>
      </c>
      <c r="G101" s="275">
        <v>2</v>
      </c>
      <c r="H101" s="275">
        <v>4</v>
      </c>
      <c r="I101" s="275">
        <v>2</v>
      </c>
      <c r="J101" s="275">
        <v>4</v>
      </c>
      <c r="K101" s="275">
        <v>4</v>
      </c>
      <c r="L101" s="275">
        <v>1</v>
      </c>
      <c r="M101" s="275">
        <v>2</v>
      </c>
      <c r="N101" s="275">
        <v>4</v>
      </c>
      <c r="O101" s="275">
        <v>4</v>
      </c>
      <c r="P101" s="276">
        <v>4</v>
      </c>
      <c r="Q101" s="276">
        <v>4</v>
      </c>
      <c r="R101" s="276">
        <v>4</v>
      </c>
      <c r="S101" s="276">
        <v>4</v>
      </c>
      <c r="T101" s="276">
        <v>4</v>
      </c>
      <c r="U101" s="275">
        <v>1</v>
      </c>
      <c r="V101" s="275">
        <v>4</v>
      </c>
      <c r="W101" s="276">
        <v>3</v>
      </c>
      <c r="X101" s="276">
        <v>4</v>
      </c>
      <c r="Y101" s="278">
        <f>SUM('Manajemen waktu'!$G101:$X101)</f>
        <v>59</v>
      </c>
      <c r="Z10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02" spans="1:26" ht="22.5" customHeight="1" x14ac:dyDescent="0.2">
      <c r="A102" s="274" t="s">
        <v>8</v>
      </c>
      <c r="B102" s="274" t="s">
        <v>665</v>
      </c>
      <c r="C102" s="274" t="s">
        <v>10</v>
      </c>
      <c r="D102" s="274" t="s">
        <v>11</v>
      </c>
      <c r="E102" s="274" t="s">
        <v>165</v>
      </c>
      <c r="F102" s="274" t="s">
        <v>26</v>
      </c>
      <c r="G102" s="275">
        <v>3</v>
      </c>
      <c r="H102" s="275">
        <v>3</v>
      </c>
      <c r="I102" s="275">
        <v>3</v>
      </c>
      <c r="J102" s="275">
        <v>2</v>
      </c>
      <c r="K102" s="275">
        <v>1</v>
      </c>
      <c r="L102" s="275">
        <v>2</v>
      </c>
      <c r="M102" s="275">
        <v>3</v>
      </c>
      <c r="N102" s="275">
        <v>3</v>
      </c>
      <c r="O102" s="275">
        <v>2</v>
      </c>
      <c r="P102" s="276">
        <v>2</v>
      </c>
      <c r="Q102" s="276">
        <v>3</v>
      </c>
      <c r="R102" s="276">
        <v>2</v>
      </c>
      <c r="S102" s="276">
        <v>2</v>
      </c>
      <c r="T102" s="276">
        <v>1</v>
      </c>
      <c r="U102" s="275">
        <v>3</v>
      </c>
      <c r="V102" s="275">
        <v>2</v>
      </c>
      <c r="W102" s="276">
        <v>3</v>
      </c>
      <c r="X102" s="276">
        <v>2</v>
      </c>
      <c r="Y102" s="278">
        <f>SUM('Manajemen waktu'!$G102:$X102)</f>
        <v>42</v>
      </c>
      <c r="Z102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03" spans="1:26" ht="22.5" customHeight="1" x14ac:dyDescent="0.2">
      <c r="A103" s="274" t="s">
        <v>8</v>
      </c>
      <c r="B103" s="274" t="s">
        <v>666</v>
      </c>
      <c r="C103" s="274" t="s">
        <v>10</v>
      </c>
      <c r="D103" s="274" t="s">
        <v>103</v>
      </c>
      <c r="E103" s="274" t="s">
        <v>53</v>
      </c>
      <c r="F103" s="274" t="s">
        <v>21</v>
      </c>
      <c r="G103" s="275">
        <v>2</v>
      </c>
      <c r="H103" s="275">
        <v>2</v>
      </c>
      <c r="I103" s="275">
        <v>2</v>
      </c>
      <c r="J103" s="275">
        <v>2</v>
      </c>
      <c r="K103" s="275">
        <v>2</v>
      </c>
      <c r="L103" s="275">
        <v>3</v>
      </c>
      <c r="M103" s="275">
        <v>2</v>
      </c>
      <c r="N103" s="275">
        <v>3</v>
      </c>
      <c r="O103" s="275">
        <v>3</v>
      </c>
      <c r="P103" s="276">
        <v>2</v>
      </c>
      <c r="Q103" s="276">
        <v>2</v>
      </c>
      <c r="R103" s="276">
        <v>3</v>
      </c>
      <c r="S103" s="276">
        <v>3</v>
      </c>
      <c r="T103" s="276">
        <v>3</v>
      </c>
      <c r="U103" s="275">
        <v>2</v>
      </c>
      <c r="V103" s="275">
        <v>2</v>
      </c>
      <c r="W103" s="276">
        <v>3</v>
      </c>
      <c r="X103" s="276">
        <v>3</v>
      </c>
      <c r="Y103" s="278">
        <f>SUM('Manajemen waktu'!$G103:$X103)</f>
        <v>44</v>
      </c>
      <c r="Z10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04" spans="1:26" ht="22.5" customHeight="1" x14ac:dyDescent="0.2">
      <c r="A104" s="274" t="s">
        <v>8</v>
      </c>
      <c r="B104" s="274" t="s">
        <v>667</v>
      </c>
      <c r="C104" s="274" t="s">
        <v>24</v>
      </c>
      <c r="D104" s="274" t="s">
        <v>123</v>
      </c>
      <c r="E104" s="274" t="s">
        <v>165</v>
      </c>
      <c r="F104" s="274" t="s">
        <v>21</v>
      </c>
      <c r="G104" s="275">
        <v>3</v>
      </c>
      <c r="H104" s="275">
        <v>4</v>
      </c>
      <c r="I104" s="275">
        <v>1</v>
      </c>
      <c r="J104" s="275">
        <v>3</v>
      </c>
      <c r="K104" s="275">
        <v>3</v>
      </c>
      <c r="L104" s="275">
        <v>3</v>
      </c>
      <c r="M104" s="275">
        <v>2</v>
      </c>
      <c r="N104" s="275">
        <v>3</v>
      </c>
      <c r="O104" s="275">
        <v>3</v>
      </c>
      <c r="P104" s="276">
        <v>4</v>
      </c>
      <c r="Q104" s="276">
        <v>3</v>
      </c>
      <c r="R104" s="276">
        <v>3</v>
      </c>
      <c r="S104" s="276">
        <v>4</v>
      </c>
      <c r="T104" s="276">
        <v>3</v>
      </c>
      <c r="U104" s="275">
        <v>2</v>
      </c>
      <c r="V104" s="275">
        <v>3</v>
      </c>
      <c r="W104" s="276">
        <v>4</v>
      </c>
      <c r="X104" s="276">
        <v>3</v>
      </c>
      <c r="Y104" s="278">
        <f>SUM('Manajemen waktu'!$G104:$X104)</f>
        <v>54</v>
      </c>
      <c r="Z10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05" spans="1:26" ht="22.5" customHeight="1" x14ac:dyDescent="0.2">
      <c r="A105" s="274" t="s">
        <v>8</v>
      </c>
      <c r="B105" s="274" t="s">
        <v>668</v>
      </c>
      <c r="C105" s="274" t="s">
        <v>10</v>
      </c>
      <c r="D105" s="274" t="s">
        <v>113</v>
      </c>
      <c r="E105" s="274" t="s">
        <v>17</v>
      </c>
      <c r="F105" s="274" t="s">
        <v>157</v>
      </c>
      <c r="G105" s="275">
        <v>4</v>
      </c>
      <c r="H105" s="275">
        <v>2</v>
      </c>
      <c r="I105" s="275">
        <v>1</v>
      </c>
      <c r="J105" s="275">
        <v>3</v>
      </c>
      <c r="K105" s="275">
        <v>2</v>
      </c>
      <c r="L105" s="275">
        <v>1</v>
      </c>
      <c r="M105" s="275">
        <v>2</v>
      </c>
      <c r="N105" s="275">
        <v>3</v>
      </c>
      <c r="O105" s="275">
        <v>4</v>
      </c>
      <c r="P105" s="276">
        <v>4</v>
      </c>
      <c r="Q105" s="276">
        <v>3</v>
      </c>
      <c r="R105" s="276">
        <v>3</v>
      </c>
      <c r="S105" s="276">
        <v>3</v>
      </c>
      <c r="T105" s="276">
        <v>4</v>
      </c>
      <c r="U105" s="275">
        <v>1</v>
      </c>
      <c r="V105" s="275">
        <v>4</v>
      </c>
      <c r="W105" s="276">
        <v>4</v>
      </c>
      <c r="X105" s="276">
        <v>4</v>
      </c>
      <c r="Y105" s="278">
        <f>SUM('Manajemen waktu'!$G105:$X105)</f>
        <v>52</v>
      </c>
      <c r="Z10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06" spans="1:26" ht="22.5" customHeight="1" x14ac:dyDescent="0.2">
      <c r="A106" s="274" t="s">
        <v>8</v>
      </c>
      <c r="B106" s="274" t="s">
        <v>669</v>
      </c>
      <c r="C106" s="274" t="s">
        <v>10</v>
      </c>
      <c r="D106" s="274" t="s">
        <v>11</v>
      </c>
      <c r="E106" s="274" t="s">
        <v>12</v>
      </c>
      <c r="F106" s="274" t="s">
        <v>21</v>
      </c>
      <c r="G106" s="275">
        <v>3</v>
      </c>
      <c r="H106" s="275">
        <v>2</v>
      </c>
      <c r="I106" s="275">
        <v>3</v>
      </c>
      <c r="J106" s="275">
        <v>2</v>
      </c>
      <c r="K106" s="275">
        <v>3</v>
      </c>
      <c r="L106" s="275">
        <v>3</v>
      </c>
      <c r="M106" s="275">
        <v>3</v>
      </c>
      <c r="N106" s="275">
        <v>2</v>
      </c>
      <c r="O106" s="275">
        <v>2</v>
      </c>
      <c r="P106" s="276">
        <v>2</v>
      </c>
      <c r="Q106" s="276">
        <v>2</v>
      </c>
      <c r="R106" s="276">
        <v>3</v>
      </c>
      <c r="S106" s="276">
        <v>3</v>
      </c>
      <c r="T106" s="276">
        <v>1</v>
      </c>
      <c r="U106" s="275">
        <v>3</v>
      </c>
      <c r="V106" s="275">
        <v>2</v>
      </c>
      <c r="W106" s="276">
        <v>1</v>
      </c>
      <c r="X106" s="276">
        <v>2</v>
      </c>
      <c r="Y106" s="278">
        <f>SUM('Manajemen waktu'!$G106:$X106)</f>
        <v>42</v>
      </c>
      <c r="Z106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07" spans="1:26" ht="22.5" customHeight="1" x14ac:dyDescent="0.2">
      <c r="A107" s="274" t="s">
        <v>8</v>
      </c>
      <c r="B107" s="274" t="s">
        <v>670</v>
      </c>
      <c r="C107" s="274" t="s">
        <v>10</v>
      </c>
      <c r="D107" s="274" t="s">
        <v>60</v>
      </c>
      <c r="E107" s="274" t="s">
        <v>17</v>
      </c>
      <c r="F107" s="274" t="s">
        <v>26</v>
      </c>
      <c r="G107" s="275">
        <v>2</v>
      </c>
      <c r="H107" s="275">
        <v>2</v>
      </c>
      <c r="I107" s="275">
        <v>4</v>
      </c>
      <c r="J107" s="275">
        <v>3</v>
      </c>
      <c r="K107" s="275">
        <v>2</v>
      </c>
      <c r="L107" s="275">
        <v>4</v>
      </c>
      <c r="M107" s="275">
        <v>4</v>
      </c>
      <c r="N107" s="275">
        <v>2</v>
      </c>
      <c r="O107" s="275">
        <v>2</v>
      </c>
      <c r="P107" s="276">
        <v>2</v>
      </c>
      <c r="Q107" s="276">
        <v>2</v>
      </c>
      <c r="R107" s="276">
        <v>2</v>
      </c>
      <c r="S107" s="276">
        <v>2</v>
      </c>
      <c r="T107" s="276">
        <v>2</v>
      </c>
      <c r="U107" s="275">
        <v>4</v>
      </c>
      <c r="V107" s="275">
        <v>2</v>
      </c>
      <c r="W107" s="276">
        <v>2</v>
      </c>
      <c r="X107" s="276">
        <v>1</v>
      </c>
      <c r="Y107" s="278">
        <f>SUM('Manajemen waktu'!$G107:$X107)</f>
        <v>44</v>
      </c>
      <c r="Z10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08" spans="1:26" ht="22.5" customHeight="1" x14ac:dyDescent="0.2">
      <c r="A108" s="274" t="s">
        <v>8</v>
      </c>
      <c r="B108" s="274" t="s">
        <v>671</v>
      </c>
      <c r="C108" s="274" t="s">
        <v>10</v>
      </c>
      <c r="D108" s="274" t="s">
        <v>113</v>
      </c>
      <c r="E108" s="274" t="s">
        <v>47</v>
      </c>
      <c r="F108" s="274" t="s">
        <v>13</v>
      </c>
      <c r="G108" s="275">
        <v>3</v>
      </c>
      <c r="H108" s="275">
        <v>3</v>
      </c>
      <c r="I108" s="275">
        <v>2</v>
      </c>
      <c r="J108" s="275">
        <v>3</v>
      </c>
      <c r="K108" s="275">
        <v>3</v>
      </c>
      <c r="L108" s="275">
        <v>2</v>
      </c>
      <c r="M108" s="275">
        <v>2</v>
      </c>
      <c r="N108" s="275">
        <v>4</v>
      </c>
      <c r="O108" s="275">
        <v>3</v>
      </c>
      <c r="P108" s="276">
        <v>3</v>
      </c>
      <c r="Q108" s="276">
        <v>3</v>
      </c>
      <c r="R108" s="276">
        <v>3</v>
      </c>
      <c r="S108" s="276">
        <v>3</v>
      </c>
      <c r="T108" s="276">
        <v>2</v>
      </c>
      <c r="U108" s="275">
        <v>3</v>
      </c>
      <c r="V108" s="275">
        <v>3</v>
      </c>
      <c r="W108" s="276">
        <v>3</v>
      </c>
      <c r="X108" s="276">
        <v>2</v>
      </c>
      <c r="Y108" s="278">
        <f>SUM('Manajemen waktu'!$G108:$X108)</f>
        <v>50</v>
      </c>
      <c r="Z10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09" spans="1:26" ht="22.5" customHeight="1" x14ac:dyDescent="0.2">
      <c r="A109" s="274" t="s">
        <v>8</v>
      </c>
      <c r="B109" s="274" t="s">
        <v>672</v>
      </c>
      <c r="C109" s="274" t="s">
        <v>10</v>
      </c>
      <c r="D109" s="274" t="s">
        <v>11</v>
      </c>
      <c r="E109" s="274" t="s">
        <v>12</v>
      </c>
      <c r="F109" s="274" t="s">
        <v>13</v>
      </c>
      <c r="G109" s="275">
        <v>2</v>
      </c>
      <c r="H109" s="275">
        <v>2</v>
      </c>
      <c r="I109" s="275">
        <v>3</v>
      </c>
      <c r="J109" s="275">
        <v>2</v>
      </c>
      <c r="K109" s="275">
        <v>2</v>
      </c>
      <c r="L109" s="275">
        <v>2</v>
      </c>
      <c r="M109" s="275">
        <v>2</v>
      </c>
      <c r="N109" s="275">
        <v>3</v>
      </c>
      <c r="O109" s="275">
        <v>3</v>
      </c>
      <c r="P109" s="276">
        <v>2</v>
      </c>
      <c r="Q109" s="276">
        <v>2</v>
      </c>
      <c r="R109" s="276">
        <v>3</v>
      </c>
      <c r="S109" s="276">
        <v>2</v>
      </c>
      <c r="T109" s="276">
        <v>2</v>
      </c>
      <c r="U109" s="275">
        <v>3</v>
      </c>
      <c r="V109" s="275">
        <v>2</v>
      </c>
      <c r="W109" s="276">
        <v>2</v>
      </c>
      <c r="X109" s="276">
        <v>2</v>
      </c>
      <c r="Y109" s="278">
        <f>SUM('Manajemen waktu'!$G109:$X109)</f>
        <v>41</v>
      </c>
      <c r="Z109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10" spans="1:26" ht="22.5" customHeight="1" x14ac:dyDescent="0.2">
      <c r="A110" s="274" t="s">
        <v>8</v>
      </c>
      <c r="B110" s="274" t="s">
        <v>673</v>
      </c>
      <c r="C110" s="274" t="s">
        <v>10</v>
      </c>
      <c r="D110" s="274" t="s">
        <v>113</v>
      </c>
      <c r="E110" s="274" t="s">
        <v>47</v>
      </c>
      <c r="F110" s="274" t="s">
        <v>21</v>
      </c>
      <c r="G110" s="275">
        <v>4</v>
      </c>
      <c r="H110" s="275">
        <v>3</v>
      </c>
      <c r="I110" s="275">
        <v>3</v>
      </c>
      <c r="J110" s="275">
        <v>3</v>
      </c>
      <c r="K110" s="275">
        <v>4</v>
      </c>
      <c r="L110" s="275">
        <v>2</v>
      </c>
      <c r="M110" s="275">
        <v>3</v>
      </c>
      <c r="N110" s="275">
        <v>3</v>
      </c>
      <c r="O110" s="275">
        <v>2</v>
      </c>
      <c r="P110" s="276">
        <v>3</v>
      </c>
      <c r="Q110" s="276">
        <v>3</v>
      </c>
      <c r="R110" s="276">
        <v>4</v>
      </c>
      <c r="S110" s="276">
        <v>2</v>
      </c>
      <c r="T110" s="276">
        <v>3</v>
      </c>
      <c r="U110" s="275">
        <v>2</v>
      </c>
      <c r="V110" s="275">
        <v>3</v>
      </c>
      <c r="W110" s="276">
        <v>3</v>
      </c>
      <c r="X110" s="276">
        <v>3</v>
      </c>
      <c r="Y110" s="278">
        <f>SUM('Manajemen waktu'!$G110:$X110)</f>
        <v>53</v>
      </c>
      <c r="Z11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11" spans="1:26" ht="22.5" customHeight="1" x14ac:dyDescent="0.2">
      <c r="A111" s="274" t="s">
        <v>8</v>
      </c>
      <c r="B111" s="274" t="s">
        <v>674</v>
      </c>
      <c r="C111" s="274" t="s">
        <v>10</v>
      </c>
      <c r="D111" s="274" t="s">
        <v>123</v>
      </c>
      <c r="E111" s="274" t="s">
        <v>64</v>
      </c>
      <c r="F111" s="274" t="s">
        <v>13</v>
      </c>
      <c r="G111" s="275">
        <v>2</v>
      </c>
      <c r="H111" s="275">
        <v>2</v>
      </c>
      <c r="I111" s="275">
        <v>3</v>
      </c>
      <c r="J111" s="275">
        <v>2</v>
      </c>
      <c r="K111" s="275">
        <v>3</v>
      </c>
      <c r="L111" s="275">
        <v>3</v>
      </c>
      <c r="M111" s="275">
        <v>4</v>
      </c>
      <c r="N111" s="275">
        <v>2</v>
      </c>
      <c r="O111" s="275">
        <v>3</v>
      </c>
      <c r="P111" s="276">
        <v>1</v>
      </c>
      <c r="Q111" s="276">
        <v>3</v>
      </c>
      <c r="R111" s="276">
        <v>3</v>
      </c>
      <c r="S111" s="276">
        <v>2</v>
      </c>
      <c r="T111" s="276">
        <v>2</v>
      </c>
      <c r="U111" s="275">
        <v>2</v>
      </c>
      <c r="V111" s="275">
        <v>2</v>
      </c>
      <c r="W111" s="276">
        <v>3</v>
      </c>
      <c r="X111" s="276">
        <v>3</v>
      </c>
      <c r="Y111" s="278">
        <f>SUM('Manajemen waktu'!$G111:$X111)</f>
        <v>45</v>
      </c>
      <c r="Z11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12" spans="1:26" ht="22.5" customHeight="1" x14ac:dyDescent="0.2">
      <c r="A112" s="274" t="s">
        <v>8</v>
      </c>
      <c r="B112" s="274" t="s">
        <v>675</v>
      </c>
      <c r="C112" s="274" t="s">
        <v>10</v>
      </c>
      <c r="D112" s="274" t="s">
        <v>110</v>
      </c>
      <c r="E112" s="274" t="s">
        <v>17</v>
      </c>
      <c r="F112" s="274" t="s">
        <v>26</v>
      </c>
      <c r="G112" s="275">
        <v>4</v>
      </c>
      <c r="H112" s="275">
        <v>3</v>
      </c>
      <c r="I112" s="275">
        <v>2</v>
      </c>
      <c r="J112" s="275">
        <v>2</v>
      </c>
      <c r="K112" s="275">
        <v>1</v>
      </c>
      <c r="L112" s="275">
        <v>1</v>
      </c>
      <c r="M112" s="275">
        <v>1</v>
      </c>
      <c r="N112" s="275">
        <v>3</v>
      </c>
      <c r="O112" s="275">
        <v>3</v>
      </c>
      <c r="P112" s="276">
        <v>3</v>
      </c>
      <c r="Q112" s="276">
        <v>4</v>
      </c>
      <c r="R112" s="276">
        <v>3</v>
      </c>
      <c r="S112" s="276">
        <v>3</v>
      </c>
      <c r="T112" s="276">
        <v>3</v>
      </c>
      <c r="U112" s="275">
        <v>1</v>
      </c>
      <c r="V112" s="275">
        <v>4</v>
      </c>
      <c r="W112" s="276">
        <v>3</v>
      </c>
      <c r="X112" s="276">
        <v>4</v>
      </c>
      <c r="Y112" s="278">
        <f>SUM('Manajemen waktu'!$G112:$X112)</f>
        <v>48</v>
      </c>
      <c r="Z11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13" spans="1:26" ht="22.5" customHeight="1" x14ac:dyDescent="0.2">
      <c r="A113" s="274" t="s">
        <v>8</v>
      </c>
      <c r="B113" s="274" t="s">
        <v>676</v>
      </c>
      <c r="C113" s="274" t="s">
        <v>24</v>
      </c>
      <c r="D113" s="274" t="s">
        <v>113</v>
      </c>
      <c r="E113" s="274" t="s">
        <v>64</v>
      </c>
      <c r="F113" s="274" t="s">
        <v>157</v>
      </c>
      <c r="G113" s="275">
        <v>3</v>
      </c>
      <c r="H113" s="275">
        <v>4</v>
      </c>
      <c r="I113" s="275">
        <v>1</v>
      </c>
      <c r="J113" s="275">
        <v>2</v>
      </c>
      <c r="K113" s="275">
        <v>3</v>
      </c>
      <c r="L113" s="275">
        <v>2</v>
      </c>
      <c r="M113" s="275">
        <v>1</v>
      </c>
      <c r="N113" s="275">
        <v>3</v>
      </c>
      <c r="O113" s="275">
        <v>4</v>
      </c>
      <c r="P113" s="276">
        <v>4</v>
      </c>
      <c r="Q113" s="276">
        <v>4</v>
      </c>
      <c r="R113" s="276">
        <v>4</v>
      </c>
      <c r="S113" s="276">
        <v>4</v>
      </c>
      <c r="T113" s="276">
        <v>4</v>
      </c>
      <c r="U113" s="275">
        <v>2</v>
      </c>
      <c r="V113" s="275">
        <v>4</v>
      </c>
      <c r="W113" s="276">
        <v>3</v>
      </c>
      <c r="X113" s="276">
        <v>3</v>
      </c>
      <c r="Y113" s="278">
        <f>SUM('Manajemen waktu'!$G113:$X113)</f>
        <v>55</v>
      </c>
      <c r="Z11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14" spans="1:26" ht="22.5" customHeight="1" x14ac:dyDescent="0.2">
      <c r="A114" s="274" t="s">
        <v>8</v>
      </c>
      <c r="B114" s="274" t="s">
        <v>677</v>
      </c>
      <c r="C114" s="274" t="s">
        <v>24</v>
      </c>
      <c r="D114" s="274" t="s">
        <v>678</v>
      </c>
      <c r="E114" s="274" t="s">
        <v>53</v>
      </c>
      <c r="F114" s="274" t="s">
        <v>26</v>
      </c>
      <c r="G114" s="275">
        <v>3</v>
      </c>
      <c r="H114" s="275">
        <v>2</v>
      </c>
      <c r="I114" s="275">
        <v>3</v>
      </c>
      <c r="J114" s="275">
        <v>1</v>
      </c>
      <c r="K114" s="275">
        <v>2</v>
      </c>
      <c r="L114" s="275">
        <v>3</v>
      </c>
      <c r="M114" s="275">
        <v>3</v>
      </c>
      <c r="N114" s="275">
        <v>2</v>
      </c>
      <c r="O114" s="275">
        <v>2</v>
      </c>
      <c r="P114" s="276">
        <v>2</v>
      </c>
      <c r="Q114" s="276">
        <v>2</v>
      </c>
      <c r="R114" s="276">
        <v>2</v>
      </c>
      <c r="S114" s="276">
        <v>3</v>
      </c>
      <c r="T114" s="276">
        <v>2</v>
      </c>
      <c r="U114" s="275">
        <v>3</v>
      </c>
      <c r="V114" s="275">
        <v>1</v>
      </c>
      <c r="W114" s="276">
        <v>2</v>
      </c>
      <c r="X114" s="276">
        <v>2</v>
      </c>
      <c r="Y114" s="278">
        <f>SUM('Manajemen waktu'!$G114:$X114)</f>
        <v>40</v>
      </c>
      <c r="Z114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15" spans="1:26" ht="22.5" customHeight="1" x14ac:dyDescent="0.2">
      <c r="A115" s="274" t="s">
        <v>8</v>
      </c>
      <c r="B115" s="274" t="s">
        <v>679</v>
      </c>
      <c r="C115" s="274" t="s">
        <v>10</v>
      </c>
      <c r="D115" s="274" t="s">
        <v>113</v>
      </c>
      <c r="E115" s="274" t="s">
        <v>47</v>
      </c>
      <c r="F115" s="274" t="s">
        <v>157</v>
      </c>
      <c r="G115" s="275">
        <v>4</v>
      </c>
      <c r="H115" s="275">
        <v>4</v>
      </c>
      <c r="I115" s="275">
        <v>1</v>
      </c>
      <c r="J115" s="275">
        <v>3</v>
      </c>
      <c r="K115" s="275">
        <v>4</v>
      </c>
      <c r="L115" s="275">
        <v>2</v>
      </c>
      <c r="M115" s="275">
        <v>1</v>
      </c>
      <c r="N115" s="275">
        <v>2</v>
      </c>
      <c r="O115" s="275">
        <v>4</v>
      </c>
      <c r="P115" s="276">
        <v>2</v>
      </c>
      <c r="Q115" s="276">
        <v>4</v>
      </c>
      <c r="R115" s="276">
        <v>4</v>
      </c>
      <c r="S115" s="276">
        <v>4</v>
      </c>
      <c r="T115" s="276">
        <v>4</v>
      </c>
      <c r="U115" s="275">
        <v>1</v>
      </c>
      <c r="V115" s="275">
        <v>4</v>
      </c>
      <c r="W115" s="276">
        <v>4</v>
      </c>
      <c r="X115" s="276">
        <v>4</v>
      </c>
      <c r="Y115" s="278">
        <f>SUM('Manajemen waktu'!$G115:$X115)</f>
        <v>56</v>
      </c>
      <c r="Z11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16" spans="1:26" ht="22.5" customHeight="1" x14ac:dyDescent="0.2">
      <c r="A116" s="274" t="s">
        <v>8</v>
      </c>
      <c r="B116" s="274" t="s">
        <v>680</v>
      </c>
      <c r="C116" s="274" t="s">
        <v>24</v>
      </c>
      <c r="D116" s="274" t="s">
        <v>69</v>
      </c>
      <c r="E116" s="274" t="s">
        <v>165</v>
      </c>
      <c r="F116" s="274" t="s">
        <v>26</v>
      </c>
      <c r="G116" s="275">
        <v>3</v>
      </c>
      <c r="H116" s="275">
        <v>3</v>
      </c>
      <c r="I116" s="275">
        <v>2</v>
      </c>
      <c r="J116" s="275">
        <v>3</v>
      </c>
      <c r="K116" s="275">
        <v>2</v>
      </c>
      <c r="L116" s="275">
        <v>2</v>
      </c>
      <c r="M116" s="275">
        <v>4</v>
      </c>
      <c r="N116" s="275">
        <v>2</v>
      </c>
      <c r="O116" s="275">
        <v>2</v>
      </c>
      <c r="P116" s="276">
        <v>2</v>
      </c>
      <c r="Q116" s="276">
        <v>2</v>
      </c>
      <c r="R116" s="276">
        <v>2</v>
      </c>
      <c r="S116" s="276">
        <v>2</v>
      </c>
      <c r="T116" s="276">
        <v>2</v>
      </c>
      <c r="U116" s="275">
        <v>3</v>
      </c>
      <c r="V116" s="275">
        <v>3</v>
      </c>
      <c r="W116" s="276">
        <v>2</v>
      </c>
      <c r="X116" s="276">
        <v>2</v>
      </c>
      <c r="Y116" s="278">
        <f>SUM('Manajemen waktu'!$G116:$X116)</f>
        <v>43</v>
      </c>
      <c r="Z11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17" spans="1:26" ht="22.5" customHeight="1" x14ac:dyDescent="0.2">
      <c r="A117" s="274" t="s">
        <v>8</v>
      </c>
      <c r="B117" s="274" t="s">
        <v>681</v>
      </c>
      <c r="C117" s="274" t="s">
        <v>24</v>
      </c>
      <c r="D117" s="274" t="s">
        <v>624</v>
      </c>
      <c r="E117" s="274" t="s">
        <v>64</v>
      </c>
      <c r="F117" s="274" t="s">
        <v>13</v>
      </c>
      <c r="G117" s="275">
        <v>1</v>
      </c>
      <c r="H117" s="275">
        <v>2</v>
      </c>
      <c r="I117" s="275">
        <v>4</v>
      </c>
      <c r="J117" s="275">
        <v>2</v>
      </c>
      <c r="K117" s="275">
        <v>2</v>
      </c>
      <c r="L117" s="275">
        <v>4</v>
      </c>
      <c r="M117" s="275">
        <v>3</v>
      </c>
      <c r="N117" s="275">
        <v>2</v>
      </c>
      <c r="O117" s="275">
        <v>2</v>
      </c>
      <c r="P117" s="276">
        <v>1</v>
      </c>
      <c r="Q117" s="276">
        <v>1</v>
      </c>
      <c r="R117" s="276">
        <v>1</v>
      </c>
      <c r="S117" s="276">
        <v>2</v>
      </c>
      <c r="T117" s="276">
        <v>2</v>
      </c>
      <c r="U117" s="275">
        <v>3</v>
      </c>
      <c r="V117" s="275">
        <v>2</v>
      </c>
      <c r="W117" s="276">
        <v>2</v>
      </c>
      <c r="X117" s="276">
        <v>2</v>
      </c>
      <c r="Y117" s="278">
        <f>SUM('Manajemen waktu'!$G117:$X117)</f>
        <v>38</v>
      </c>
      <c r="Z117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18" spans="1:26" ht="22.5" customHeight="1" x14ac:dyDescent="0.2">
      <c r="A118" s="274" t="s">
        <v>8</v>
      </c>
      <c r="B118" s="274" t="s">
        <v>682</v>
      </c>
      <c r="C118" s="274" t="s">
        <v>24</v>
      </c>
      <c r="D118" s="274" t="s">
        <v>624</v>
      </c>
      <c r="E118" s="274" t="s">
        <v>70</v>
      </c>
      <c r="F118" s="274" t="s">
        <v>13</v>
      </c>
      <c r="G118" s="275">
        <v>2</v>
      </c>
      <c r="H118" s="275">
        <v>3</v>
      </c>
      <c r="I118" s="275">
        <v>2</v>
      </c>
      <c r="J118" s="275">
        <v>3</v>
      </c>
      <c r="K118" s="275">
        <v>4</v>
      </c>
      <c r="L118" s="275">
        <v>3</v>
      </c>
      <c r="M118" s="275">
        <v>2</v>
      </c>
      <c r="N118" s="275">
        <v>3</v>
      </c>
      <c r="O118" s="275">
        <v>2</v>
      </c>
      <c r="P118" s="276">
        <v>4</v>
      </c>
      <c r="Q118" s="276">
        <v>2</v>
      </c>
      <c r="R118" s="276">
        <v>2</v>
      </c>
      <c r="S118" s="276">
        <v>3</v>
      </c>
      <c r="T118" s="276">
        <v>2</v>
      </c>
      <c r="U118" s="275">
        <v>2</v>
      </c>
      <c r="V118" s="275">
        <v>2</v>
      </c>
      <c r="W118" s="276">
        <v>3</v>
      </c>
      <c r="X118" s="276">
        <v>3</v>
      </c>
      <c r="Y118" s="278">
        <f>SUM('Manajemen waktu'!$G118:$X118)</f>
        <v>47</v>
      </c>
      <c r="Z11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19" spans="1:26" ht="22.5" customHeight="1" x14ac:dyDescent="0.2">
      <c r="A119" s="274" t="s">
        <v>8</v>
      </c>
      <c r="B119" s="274" t="s">
        <v>683</v>
      </c>
      <c r="C119" s="274" t="s">
        <v>10</v>
      </c>
      <c r="D119" s="274" t="s">
        <v>11</v>
      </c>
      <c r="E119" s="274" t="s">
        <v>17</v>
      </c>
      <c r="F119" s="274" t="s">
        <v>13</v>
      </c>
      <c r="G119" s="275">
        <v>1</v>
      </c>
      <c r="H119" s="275">
        <v>1</v>
      </c>
      <c r="I119" s="275">
        <v>3</v>
      </c>
      <c r="J119" s="275">
        <v>2</v>
      </c>
      <c r="K119" s="275">
        <v>2</v>
      </c>
      <c r="L119" s="275">
        <v>3</v>
      </c>
      <c r="M119" s="275">
        <v>4</v>
      </c>
      <c r="N119" s="275">
        <v>2</v>
      </c>
      <c r="O119" s="275">
        <v>2</v>
      </c>
      <c r="P119" s="276">
        <v>2</v>
      </c>
      <c r="Q119" s="276">
        <v>2</v>
      </c>
      <c r="R119" s="276">
        <v>2</v>
      </c>
      <c r="S119" s="276">
        <v>1</v>
      </c>
      <c r="T119" s="276">
        <v>1</v>
      </c>
      <c r="U119" s="275">
        <v>3</v>
      </c>
      <c r="V119" s="275">
        <v>2</v>
      </c>
      <c r="W119" s="276">
        <v>1</v>
      </c>
      <c r="X119" s="276">
        <v>2</v>
      </c>
      <c r="Y119" s="278">
        <f>SUM('Manajemen waktu'!$G119:$X119)</f>
        <v>36</v>
      </c>
      <c r="Z119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20" spans="1:26" ht="22.5" customHeight="1" x14ac:dyDescent="0.2">
      <c r="A120" s="274" t="s">
        <v>8</v>
      </c>
      <c r="B120" s="274" t="s">
        <v>684</v>
      </c>
      <c r="C120" s="274" t="s">
        <v>24</v>
      </c>
      <c r="D120" s="274" t="s">
        <v>113</v>
      </c>
      <c r="E120" s="274" t="s">
        <v>165</v>
      </c>
      <c r="F120" s="274" t="s">
        <v>21</v>
      </c>
      <c r="G120" s="275">
        <v>3</v>
      </c>
      <c r="H120" s="275">
        <v>2</v>
      </c>
      <c r="I120" s="275">
        <v>3</v>
      </c>
      <c r="J120" s="275">
        <v>2</v>
      </c>
      <c r="K120" s="275">
        <v>2</v>
      </c>
      <c r="L120" s="275">
        <v>3</v>
      </c>
      <c r="M120" s="275">
        <v>3</v>
      </c>
      <c r="N120" s="275">
        <v>2</v>
      </c>
      <c r="O120" s="275">
        <v>1</v>
      </c>
      <c r="P120" s="276">
        <v>2</v>
      </c>
      <c r="Q120" s="276">
        <v>3</v>
      </c>
      <c r="R120" s="276">
        <v>3</v>
      </c>
      <c r="S120" s="276">
        <v>2</v>
      </c>
      <c r="T120" s="276">
        <v>2</v>
      </c>
      <c r="U120" s="275">
        <v>2</v>
      </c>
      <c r="V120" s="275">
        <v>3</v>
      </c>
      <c r="W120" s="276">
        <v>3</v>
      </c>
      <c r="X120" s="276">
        <v>3</v>
      </c>
      <c r="Y120" s="278">
        <f>SUM('Manajemen waktu'!$G120:$X120)</f>
        <v>44</v>
      </c>
      <c r="Z12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21" spans="1:26" ht="22.5" customHeight="1" x14ac:dyDescent="0.2">
      <c r="A121" s="274" t="s">
        <v>8</v>
      </c>
      <c r="B121" s="274" t="s">
        <v>685</v>
      </c>
      <c r="C121" s="274" t="s">
        <v>24</v>
      </c>
      <c r="D121" s="274" t="s">
        <v>624</v>
      </c>
      <c r="E121" s="274" t="s">
        <v>70</v>
      </c>
      <c r="F121" s="274" t="s">
        <v>157</v>
      </c>
      <c r="G121" s="275">
        <v>3</v>
      </c>
      <c r="H121" s="275">
        <v>3</v>
      </c>
      <c r="I121" s="275">
        <v>2</v>
      </c>
      <c r="J121" s="275">
        <v>2</v>
      </c>
      <c r="K121" s="275">
        <v>3</v>
      </c>
      <c r="L121" s="275">
        <v>2</v>
      </c>
      <c r="M121" s="275">
        <v>1</v>
      </c>
      <c r="N121" s="275">
        <v>3</v>
      </c>
      <c r="O121" s="275">
        <v>2</v>
      </c>
      <c r="P121" s="276">
        <v>3</v>
      </c>
      <c r="Q121" s="276">
        <v>3</v>
      </c>
      <c r="R121" s="276">
        <v>3</v>
      </c>
      <c r="S121" s="276">
        <v>3</v>
      </c>
      <c r="T121" s="276">
        <v>4</v>
      </c>
      <c r="U121" s="275">
        <v>2</v>
      </c>
      <c r="V121" s="275">
        <v>2</v>
      </c>
      <c r="W121" s="276">
        <v>2</v>
      </c>
      <c r="X121" s="276">
        <v>3</v>
      </c>
      <c r="Y121" s="278">
        <f>SUM('Manajemen waktu'!$G121:$X121)</f>
        <v>46</v>
      </c>
      <c r="Z12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22" spans="1:26" ht="22.5" customHeight="1" x14ac:dyDescent="0.2">
      <c r="A122" s="274" t="s">
        <v>8</v>
      </c>
      <c r="B122" s="274" t="s">
        <v>686</v>
      </c>
      <c r="C122" s="274" t="s">
        <v>10</v>
      </c>
      <c r="D122" s="274" t="s">
        <v>110</v>
      </c>
      <c r="E122" s="274" t="s">
        <v>64</v>
      </c>
      <c r="F122" s="274" t="s">
        <v>13</v>
      </c>
      <c r="G122" s="275">
        <v>2</v>
      </c>
      <c r="H122" s="275">
        <v>2</v>
      </c>
      <c r="I122" s="275">
        <v>3</v>
      </c>
      <c r="J122" s="275">
        <v>2</v>
      </c>
      <c r="K122" s="275">
        <v>3</v>
      </c>
      <c r="L122" s="275">
        <v>3</v>
      </c>
      <c r="M122" s="275">
        <v>3</v>
      </c>
      <c r="N122" s="275">
        <v>3</v>
      </c>
      <c r="O122" s="275">
        <v>3</v>
      </c>
      <c r="P122" s="276">
        <v>3</v>
      </c>
      <c r="Q122" s="276">
        <v>2</v>
      </c>
      <c r="R122" s="276">
        <v>3</v>
      </c>
      <c r="S122" s="276">
        <v>3</v>
      </c>
      <c r="T122" s="276">
        <v>3</v>
      </c>
      <c r="U122" s="275">
        <v>2</v>
      </c>
      <c r="V122" s="275">
        <v>3</v>
      </c>
      <c r="W122" s="276">
        <v>2</v>
      </c>
      <c r="X122" s="276">
        <v>3</v>
      </c>
      <c r="Y122" s="278">
        <f>SUM('Manajemen waktu'!$G122:$X122)</f>
        <v>48</v>
      </c>
      <c r="Z12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23" spans="1:26" ht="22.5" customHeight="1" x14ac:dyDescent="0.2">
      <c r="A123" s="274" t="s">
        <v>8</v>
      </c>
      <c r="B123" s="274" t="s">
        <v>687</v>
      </c>
      <c r="C123" s="274" t="s">
        <v>24</v>
      </c>
      <c r="D123" s="274" t="s">
        <v>69</v>
      </c>
      <c r="E123" s="274" t="s">
        <v>17</v>
      </c>
      <c r="F123" s="274" t="s">
        <v>13</v>
      </c>
      <c r="G123" s="275">
        <v>3</v>
      </c>
      <c r="H123" s="275">
        <v>4</v>
      </c>
      <c r="I123" s="275">
        <v>1</v>
      </c>
      <c r="J123" s="275">
        <v>4</v>
      </c>
      <c r="K123" s="275">
        <v>4</v>
      </c>
      <c r="L123" s="275">
        <v>1</v>
      </c>
      <c r="M123" s="275">
        <v>1</v>
      </c>
      <c r="N123" s="275">
        <v>4</v>
      </c>
      <c r="O123" s="275">
        <v>4</v>
      </c>
      <c r="P123" s="276">
        <v>4</v>
      </c>
      <c r="Q123" s="276">
        <v>3</v>
      </c>
      <c r="R123" s="276">
        <v>4</v>
      </c>
      <c r="S123" s="276">
        <v>4</v>
      </c>
      <c r="T123" s="276">
        <v>4</v>
      </c>
      <c r="U123" s="275">
        <v>3</v>
      </c>
      <c r="V123" s="275">
        <v>3</v>
      </c>
      <c r="W123" s="276">
        <v>4</v>
      </c>
      <c r="X123" s="276">
        <v>2</v>
      </c>
      <c r="Y123" s="278">
        <f>SUM('Manajemen waktu'!$G123:$X123)</f>
        <v>57</v>
      </c>
      <c r="Z12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24" spans="1:26" ht="22.5" customHeight="1" x14ac:dyDescent="0.2">
      <c r="A124" s="274" t="s">
        <v>8</v>
      </c>
      <c r="B124" s="274" t="s">
        <v>688</v>
      </c>
      <c r="C124" s="274" t="s">
        <v>24</v>
      </c>
      <c r="D124" s="274" t="s">
        <v>624</v>
      </c>
      <c r="E124" s="274" t="s">
        <v>17</v>
      </c>
      <c r="F124" s="274" t="s">
        <v>26</v>
      </c>
      <c r="G124" s="275">
        <v>2</v>
      </c>
      <c r="H124" s="275">
        <v>2</v>
      </c>
      <c r="I124" s="275">
        <v>4</v>
      </c>
      <c r="J124" s="275">
        <v>1</v>
      </c>
      <c r="K124" s="275">
        <v>2</v>
      </c>
      <c r="L124" s="275">
        <v>3</v>
      </c>
      <c r="M124" s="275">
        <v>3</v>
      </c>
      <c r="N124" s="275">
        <v>2</v>
      </c>
      <c r="O124" s="275">
        <v>1</v>
      </c>
      <c r="P124" s="276">
        <v>2</v>
      </c>
      <c r="Q124" s="276">
        <v>1</v>
      </c>
      <c r="R124" s="276">
        <v>2</v>
      </c>
      <c r="S124" s="276">
        <v>1</v>
      </c>
      <c r="T124" s="276">
        <v>2</v>
      </c>
      <c r="U124" s="275">
        <v>3</v>
      </c>
      <c r="V124" s="275">
        <v>2</v>
      </c>
      <c r="W124" s="276">
        <v>1</v>
      </c>
      <c r="X124" s="276">
        <v>2</v>
      </c>
      <c r="Y124" s="278">
        <f>SUM('Manajemen waktu'!$G124:$X124)</f>
        <v>36</v>
      </c>
      <c r="Z124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25" spans="1:26" ht="22.5" customHeight="1" x14ac:dyDescent="0.2">
      <c r="A125" s="274" t="s">
        <v>8</v>
      </c>
      <c r="B125" s="274" t="s">
        <v>689</v>
      </c>
      <c r="C125" s="274" t="s">
        <v>10</v>
      </c>
      <c r="D125" s="274" t="s">
        <v>103</v>
      </c>
      <c r="E125" s="274" t="s">
        <v>53</v>
      </c>
      <c r="F125" s="274" t="s">
        <v>26</v>
      </c>
      <c r="G125" s="275">
        <v>3</v>
      </c>
      <c r="H125" s="275">
        <v>3</v>
      </c>
      <c r="I125" s="275">
        <v>3</v>
      </c>
      <c r="J125" s="275">
        <v>3</v>
      </c>
      <c r="K125" s="275">
        <v>2</v>
      </c>
      <c r="L125" s="275">
        <v>3</v>
      </c>
      <c r="M125" s="275">
        <v>2</v>
      </c>
      <c r="N125" s="275">
        <v>2</v>
      </c>
      <c r="O125" s="275">
        <v>2</v>
      </c>
      <c r="P125" s="276">
        <v>3</v>
      </c>
      <c r="Q125" s="276">
        <v>3</v>
      </c>
      <c r="R125" s="276">
        <v>3</v>
      </c>
      <c r="S125" s="276">
        <v>2</v>
      </c>
      <c r="T125" s="276">
        <v>2</v>
      </c>
      <c r="U125" s="275">
        <v>3</v>
      </c>
      <c r="V125" s="275">
        <v>3</v>
      </c>
      <c r="W125" s="276">
        <v>3</v>
      </c>
      <c r="X125" s="276">
        <v>2</v>
      </c>
      <c r="Y125" s="278">
        <f>SUM('Manajemen waktu'!$G125:$X125)</f>
        <v>47</v>
      </c>
      <c r="Z12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26" spans="1:26" ht="22.5" customHeight="1" x14ac:dyDescent="0.2">
      <c r="A126" s="274" t="s">
        <v>8</v>
      </c>
      <c r="B126" s="274" t="s">
        <v>690</v>
      </c>
      <c r="C126" s="274" t="s">
        <v>24</v>
      </c>
      <c r="D126" s="274" t="s">
        <v>110</v>
      </c>
      <c r="E126" s="274" t="s">
        <v>90</v>
      </c>
      <c r="F126" s="274" t="s">
        <v>21</v>
      </c>
      <c r="G126" s="275">
        <v>2</v>
      </c>
      <c r="H126" s="275">
        <v>3</v>
      </c>
      <c r="I126" s="275">
        <v>3</v>
      </c>
      <c r="J126" s="275">
        <v>2</v>
      </c>
      <c r="K126" s="275">
        <v>3</v>
      </c>
      <c r="L126" s="275">
        <v>1</v>
      </c>
      <c r="M126" s="275">
        <v>1</v>
      </c>
      <c r="N126" s="275">
        <v>4</v>
      </c>
      <c r="O126" s="275">
        <v>4</v>
      </c>
      <c r="P126" s="276">
        <v>3</v>
      </c>
      <c r="Q126" s="276">
        <v>4</v>
      </c>
      <c r="R126" s="276">
        <v>4</v>
      </c>
      <c r="S126" s="276">
        <v>3</v>
      </c>
      <c r="T126" s="276">
        <v>4</v>
      </c>
      <c r="U126" s="275">
        <v>2</v>
      </c>
      <c r="V126" s="275">
        <v>1</v>
      </c>
      <c r="W126" s="276">
        <v>2</v>
      </c>
      <c r="X126" s="276">
        <v>3</v>
      </c>
      <c r="Y126" s="278">
        <f>SUM('Manajemen waktu'!$G126:$X126)</f>
        <v>49</v>
      </c>
      <c r="Z12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27" spans="1:26" ht="22.5" customHeight="1" x14ac:dyDescent="0.2">
      <c r="A127" s="274" t="s">
        <v>8</v>
      </c>
      <c r="B127" s="274" t="s">
        <v>691</v>
      </c>
      <c r="C127" s="274" t="s">
        <v>10</v>
      </c>
      <c r="D127" s="274" t="s">
        <v>11</v>
      </c>
      <c r="E127" s="274" t="s">
        <v>12</v>
      </c>
      <c r="F127" s="274" t="s">
        <v>13</v>
      </c>
      <c r="G127" s="275">
        <v>4</v>
      </c>
      <c r="H127" s="275">
        <v>3</v>
      </c>
      <c r="I127" s="275">
        <v>3</v>
      </c>
      <c r="J127" s="275">
        <v>3</v>
      </c>
      <c r="K127" s="275">
        <v>2</v>
      </c>
      <c r="L127" s="275">
        <v>2</v>
      </c>
      <c r="M127" s="275">
        <v>3</v>
      </c>
      <c r="N127" s="275">
        <v>3</v>
      </c>
      <c r="O127" s="275">
        <v>2</v>
      </c>
      <c r="P127" s="276">
        <v>3</v>
      </c>
      <c r="Q127" s="276">
        <v>4</v>
      </c>
      <c r="R127" s="276">
        <v>3</v>
      </c>
      <c r="S127" s="276">
        <v>3</v>
      </c>
      <c r="T127" s="276">
        <v>3</v>
      </c>
      <c r="U127" s="275">
        <v>2</v>
      </c>
      <c r="V127" s="275">
        <v>3</v>
      </c>
      <c r="W127" s="276">
        <v>2</v>
      </c>
      <c r="X127" s="276">
        <v>3</v>
      </c>
      <c r="Y127" s="278">
        <f>SUM('Manajemen waktu'!$G127:$X127)</f>
        <v>51</v>
      </c>
      <c r="Z12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28" spans="1:26" ht="22.5" customHeight="1" x14ac:dyDescent="0.2">
      <c r="A128" s="274" t="s">
        <v>8</v>
      </c>
      <c r="B128" s="274" t="s">
        <v>692</v>
      </c>
      <c r="C128" s="274" t="s">
        <v>10</v>
      </c>
      <c r="D128" s="274" t="s">
        <v>123</v>
      </c>
      <c r="E128" s="274" t="s">
        <v>61</v>
      </c>
      <c r="F128" s="274" t="s">
        <v>157</v>
      </c>
      <c r="G128" s="275">
        <v>4</v>
      </c>
      <c r="H128" s="275">
        <v>3</v>
      </c>
      <c r="I128" s="275">
        <v>2</v>
      </c>
      <c r="J128" s="275">
        <v>2</v>
      </c>
      <c r="K128" s="275">
        <v>4</v>
      </c>
      <c r="L128" s="275">
        <v>3</v>
      </c>
      <c r="M128" s="275">
        <v>2</v>
      </c>
      <c r="N128" s="275">
        <v>4</v>
      </c>
      <c r="O128" s="275">
        <v>2</v>
      </c>
      <c r="P128" s="276">
        <v>3</v>
      </c>
      <c r="Q128" s="276">
        <v>4</v>
      </c>
      <c r="R128" s="276">
        <v>4</v>
      </c>
      <c r="S128" s="276">
        <v>4</v>
      </c>
      <c r="T128" s="276">
        <v>4</v>
      </c>
      <c r="U128" s="275">
        <v>2</v>
      </c>
      <c r="V128" s="275">
        <v>3</v>
      </c>
      <c r="W128" s="276">
        <v>3</v>
      </c>
      <c r="X128" s="276">
        <v>3</v>
      </c>
      <c r="Y128" s="278">
        <f>SUM('Manajemen waktu'!$G128:$X128)</f>
        <v>56</v>
      </c>
      <c r="Z12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29" spans="1:26" ht="22.5" customHeight="1" x14ac:dyDescent="0.2">
      <c r="A129" s="274" t="s">
        <v>8</v>
      </c>
      <c r="B129" s="274" t="s">
        <v>693</v>
      </c>
      <c r="C129" s="274" t="s">
        <v>10</v>
      </c>
      <c r="D129" s="274" t="s">
        <v>103</v>
      </c>
      <c r="E129" s="274" t="s">
        <v>53</v>
      </c>
      <c r="F129" s="274" t="s">
        <v>13</v>
      </c>
      <c r="G129" s="275">
        <v>1</v>
      </c>
      <c r="H129" s="275">
        <v>1</v>
      </c>
      <c r="I129" s="275">
        <v>4</v>
      </c>
      <c r="J129" s="275">
        <v>1</v>
      </c>
      <c r="K129" s="275">
        <v>1</v>
      </c>
      <c r="L129" s="275">
        <v>4</v>
      </c>
      <c r="M129" s="275">
        <v>4</v>
      </c>
      <c r="N129" s="275">
        <v>1</v>
      </c>
      <c r="O129" s="275">
        <v>1</v>
      </c>
      <c r="P129" s="276">
        <v>1</v>
      </c>
      <c r="Q129" s="276">
        <v>1</v>
      </c>
      <c r="R129" s="276">
        <v>1</v>
      </c>
      <c r="S129" s="276">
        <v>1</v>
      </c>
      <c r="T129" s="276">
        <v>1</v>
      </c>
      <c r="U129" s="275">
        <v>4</v>
      </c>
      <c r="V129" s="275">
        <v>1</v>
      </c>
      <c r="W129" s="276">
        <v>1</v>
      </c>
      <c r="X129" s="276">
        <v>1</v>
      </c>
      <c r="Y129" s="278">
        <f>SUM('Manajemen waktu'!$G129:$X129)</f>
        <v>30</v>
      </c>
      <c r="Z129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30" spans="1:26" ht="22.5" customHeight="1" x14ac:dyDescent="0.2">
      <c r="A130" s="274" t="s">
        <v>8</v>
      </c>
      <c r="B130" s="274" t="s">
        <v>694</v>
      </c>
      <c r="C130" s="274" t="s">
        <v>10</v>
      </c>
      <c r="D130" s="274" t="s">
        <v>110</v>
      </c>
      <c r="E130" s="274" t="s">
        <v>90</v>
      </c>
      <c r="F130" s="274" t="s">
        <v>157</v>
      </c>
      <c r="G130" s="275">
        <v>2</v>
      </c>
      <c r="H130" s="275">
        <v>2</v>
      </c>
      <c r="I130" s="275">
        <v>2</v>
      </c>
      <c r="J130" s="275">
        <v>3</v>
      </c>
      <c r="K130" s="275">
        <v>3</v>
      </c>
      <c r="L130" s="275">
        <v>2</v>
      </c>
      <c r="M130" s="275">
        <v>2</v>
      </c>
      <c r="N130" s="275">
        <v>2</v>
      </c>
      <c r="O130" s="275">
        <v>3</v>
      </c>
      <c r="P130" s="276">
        <v>3</v>
      </c>
      <c r="Q130" s="276">
        <v>3</v>
      </c>
      <c r="R130" s="276">
        <v>3</v>
      </c>
      <c r="S130" s="276">
        <v>2</v>
      </c>
      <c r="T130" s="276">
        <v>3</v>
      </c>
      <c r="U130" s="275">
        <v>2</v>
      </c>
      <c r="V130" s="275">
        <v>3</v>
      </c>
      <c r="W130" s="276">
        <v>2</v>
      </c>
      <c r="X130" s="276">
        <v>3</v>
      </c>
      <c r="Y130" s="278">
        <f>SUM('Manajemen waktu'!$G130:$X130)</f>
        <v>45</v>
      </c>
      <c r="Z13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31" spans="1:26" ht="22.5" customHeight="1" x14ac:dyDescent="0.2">
      <c r="A131" s="274" t="s">
        <v>8</v>
      </c>
      <c r="B131" s="274" t="s">
        <v>695</v>
      </c>
      <c r="C131" s="274" t="s">
        <v>24</v>
      </c>
      <c r="D131" s="274" t="s">
        <v>678</v>
      </c>
      <c r="E131" s="274" t="s">
        <v>73</v>
      </c>
      <c r="F131" s="274" t="s">
        <v>21</v>
      </c>
      <c r="G131" s="275">
        <v>3</v>
      </c>
      <c r="H131" s="275">
        <v>2</v>
      </c>
      <c r="I131" s="275">
        <v>3</v>
      </c>
      <c r="J131" s="275">
        <v>4</v>
      </c>
      <c r="K131" s="275">
        <v>4</v>
      </c>
      <c r="L131" s="275">
        <v>3</v>
      </c>
      <c r="M131" s="275">
        <v>2</v>
      </c>
      <c r="N131" s="275">
        <v>2</v>
      </c>
      <c r="O131" s="275">
        <v>2</v>
      </c>
      <c r="P131" s="276">
        <v>3</v>
      </c>
      <c r="Q131" s="276">
        <v>3</v>
      </c>
      <c r="R131" s="276">
        <v>3</v>
      </c>
      <c r="S131" s="276">
        <v>4</v>
      </c>
      <c r="T131" s="276">
        <v>4</v>
      </c>
      <c r="U131" s="275">
        <v>2</v>
      </c>
      <c r="V131" s="275">
        <v>4</v>
      </c>
      <c r="W131" s="276">
        <v>3</v>
      </c>
      <c r="X131" s="276">
        <v>3</v>
      </c>
      <c r="Y131" s="278">
        <f>SUM('Manajemen waktu'!$G131:$X131)</f>
        <v>54</v>
      </c>
      <c r="Z13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32" spans="1:26" ht="22.5" customHeight="1" x14ac:dyDescent="0.2">
      <c r="A132" s="274" t="s">
        <v>8</v>
      </c>
      <c r="B132" s="274" t="s">
        <v>696</v>
      </c>
      <c r="C132" s="274" t="s">
        <v>10</v>
      </c>
      <c r="D132" s="274" t="s">
        <v>11</v>
      </c>
      <c r="E132" s="274" t="s">
        <v>17</v>
      </c>
      <c r="F132" s="274" t="s">
        <v>26</v>
      </c>
      <c r="G132" s="275">
        <v>1</v>
      </c>
      <c r="H132" s="275">
        <v>2</v>
      </c>
      <c r="I132" s="275">
        <v>3</v>
      </c>
      <c r="J132" s="275">
        <v>2</v>
      </c>
      <c r="K132" s="275">
        <v>2</v>
      </c>
      <c r="L132" s="275">
        <v>3</v>
      </c>
      <c r="M132" s="275">
        <v>3</v>
      </c>
      <c r="N132" s="275">
        <v>3</v>
      </c>
      <c r="O132" s="275">
        <v>2</v>
      </c>
      <c r="P132" s="276">
        <v>2</v>
      </c>
      <c r="Q132" s="276">
        <v>2</v>
      </c>
      <c r="R132" s="276">
        <v>3</v>
      </c>
      <c r="S132" s="276">
        <v>1</v>
      </c>
      <c r="T132" s="276">
        <v>3</v>
      </c>
      <c r="U132" s="275">
        <v>3</v>
      </c>
      <c r="V132" s="275">
        <v>3</v>
      </c>
      <c r="W132" s="276">
        <v>3</v>
      </c>
      <c r="X132" s="276">
        <v>2</v>
      </c>
      <c r="Y132" s="278">
        <f>SUM('Manajemen waktu'!$G132:$X132)</f>
        <v>43</v>
      </c>
      <c r="Z13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33" spans="1:26" ht="22.5" customHeight="1" x14ac:dyDescent="0.2">
      <c r="A133" s="274" t="s">
        <v>8</v>
      </c>
      <c r="B133" s="274" t="s">
        <v>697</v>
      </c>
      <c r="C133" s="274" t="s">
        <v>10</v>
      </c>
      <c r="D133" s="274" t="s">
        <v>123</v>
      </c>
      <c r="E133" s="274" t="s">
        <v>61</v>
      </c>
      <c r="F133" s="274" t="s">
        <v>21</v>
      </c>
      <c r="G133" s="275">
        <v>4</v>
      </c>
      <c r="H133" s="275">
        <v>2</v>
      </c>
      <c r="I133" s="275">
        <v>2</v>
      </c>
      <c r="J133" s="275">
        <v>3</v>
      </c>
      <c r="K133" s="275">
        <v>3</v>
      </c>
      <c r="L133" s="275">
        <v>2</v>
      </c>
      <c r="M133" s="275">
        <v>2</v>
      </c>
      <c r="N133" s="275">
        <v>2</v>
      </c>
      <c r="O133" s="275">
        <v>3</v>
      </c>
      <c r="P133" s="276">
        <v>3</v>
      </c>
      <c r="Q133" s="276">
        <v>2</v>
      </c>
      <c r="R133" s="276">
        <v>4</v>
      </c>
      <c r="S133" s="276">
        <v>4</v>
      </c>
      <c r="T133" s="276">
        <v>3</v>
      </c>
      <c r="U133" s="275">
        <v>2</v>
      </c>
      <c r="V133" s="275">
        <v>3</v>
      </c>
      <c r="W133" s="276">
        <v>3</v>
      </c>
      <c r="X133" s="276">
        <v>3</v>
      </c>
      <c r="Y133" s="278">
        <f>SUM('Manajemen waktu'!$G133:$X133)</f>
        <v>50</v>
      </c>
      <c r="Z13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34" spans="1:26" ht="22.5" customHeight="1" x14ac:dyDescent="0.2">
      <c r="A134" s="274" t="s">
        <v>8</v>
      </c>
      <c r="B134" s="274" t="s">
        <v>698</v>
      </c>
      <c r="C134" s="274" t="s">
        <v>10</v>
      </c>
      <c r="D134" s="274" t="s">
        <v>113</v>
      </c>
      <c r="E134" s="274" t="s">
        <v>165</v>
      </c>
      <c r="F134" s="274" t="s">
        <v>13</v>
      </c>
      <c r="G134" s="275">
        <v>3</v>
      </c>
      <c r="H134" s="275">
        <v>2</v>
      </c>
      <c r="I134" s="275">
        <v>2</v>
      </c>
      <c r="J134" s="275">
        <v>3</v>
      </c>
      <c r="K134" s="275">
        <v>3</v>
      </c>
      <c r="L134" s="275">
        <v>4</v>
      </c>
      <c r="M134" s="275">
        <v>3</v>
      </c>
      <c r="N134" s="275">
        <v>3</v>
      </c>
      <c r="O134" s="275">
        <v>3</v>
      </c>
      <c r="P134" s="276">
        <v>3</v>
      </c>
      <c r="Q134" s="276">
        <v>2</v>
      </c>
      <c r="R134" s="276">
        <v>3</v>
      </c>
      <c r="S134" s="276">
        <v>4</v>
      </c>
      <c r="T134" s="276">
        <v>3</v>
      </c>
      <c r="U134" s="275">
        <v>2</v>
      </c>
      <c r="V134" s="275">
        <v>3</v>
      </c>
      <c r="W134" s="276">
        <v>2</v>
      </c>
      <c r="X134" s="276">
        <v>3</v>
      </c>
      <c r="Y134" s="278">
        <f>SUM('Manajemen waktu'!$G134:$X134)</f>
        <v>51</v>
      </c>
      <c r="Z13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35" spans="1:26" ht="22.5" customHeight="1" x14ac:dyDescent="0.2">
      <c r="A135" s="274" t="s">
        <v>8</v>
      </c>
      <c r="B135" s="274" t="s">
        <v>699</v>
      </c>
      <c r="C135" s="274" t="s">
        <v>24</v>
      </c>
      <c r="D135" s="274" t="s">
        <v>103</v>
      </c>
      <c r="E135" s="274" t="s">
        <v>165</v>
      </c>
      <c r="F135" s="274" t="s">
        <v>157</v>
      </c>
      <c r="G135" s="275">
        <v>3</v>
      </c>
      <c r="H135" s="275">
        <v>4</v>
      </c>
      <c r="I135" s="275">
        <v>3</v>
      </c>
      <c r="J135" s="275">
        <v>4</v>
      </c>
      <c r="K135" s="275">
        <v>4</v>
      </c>
      <c r="L135" s="275">
        <v>2</v>
      </c>
      <c r="M135" s="275">
        <v>1</v>
      </c>
      <c r="N135" s="275">
        <v>4</v>
      </c>
      <c r="O135" s="275">
        <v>3</v>
      </c>
      <c r="P135" s="276">
        <v>4</v>
      </c>
      <c r="Q135" s="276">
        <v>4</v>
      </c>
      <c r="R135" s="276">
        <v>4</v>
      </c>
      <c r="S135" s="276">
        <v>3</v>
      </c>
      <c r="T135" s="276">
        <v>4</v>
      </c>
      <c r="U135" s="275">
        <v>2</v>
      </c>
      <c r="V135" s="275">
        <v>4</v>
      </c>
      <c r="W135" s="276">
        <v>3</v>
      </c>
      <c r="X135" s="276">
        <v>3</v>
      </c>
      <c r="Y135" s="278">
        <f>SUM('Manajemen waktu'!$G135:$X135)</f>
        <v>59</v>
      </c>
      <c r="Z13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36" spans="1:26" ht="22.5" customHeight="1" x14ac:dyDescent="0.2">
      <c r="A136" s="274" t="s">
        <v>8</v>
      </c>
      <c r="B136" s="274" t="s">
        <v>700</v>
      </c>
      <c r="C136" s="274" t="s">
        <v>24</v>
      </c>
      <c r="D136" s="274" t="s">
        <v>624</v>
      </c>
      <c r="E136" s="274" t="s">
        <v>17</v>
      </c>
      <c r="F136" s="274" t="s">
        <v>157</v>
      </c>
      <c r="G136" s="275">
        <v>3</v>
      </c>
      <c r="H136" s="275">
        <v>3</v>
      </c>
      <c r="I136" s="275">
        <v>2</v>
      </c>
      <c r="J136" s="275">
        <v>2</v>
      </c>
      <c r="K136" s="275">
        <v>3</v>
      </c>
      <c r="L136" s="275">
        <v>2</v>
      </c>
      <c r="M136" s="275">
        <v>2</v>
      </c>
      <c r="N136" s="275">
        <v>3</v>
      </c>
      <c r="O136" s="275">
        <v>3</v>
      </c>
      <c r="P136" s="276">
        <v>3</v>
      </c>
      <c r="Q136" s="276">
        <v>2</v>
      </c>
      <c r="R136" s="276">
        <v>3</v>
      </c>
      <c r="S136" s="276">
        <v>2</v>
      </c>
      <c r="T136" s="276">
        <v>3</v>
      </c>
      <c r="U136" s="275">
        <v>3</v>
      </c>
      <c r="V136" s="275">
        <v>2</v>
      </c>
      <c r="W136" s="276">
        <v>2</v>
      </c>
      <c r="X136" s="276">
        <v>2</v>
      </c>
      <c r="Y136" s="278">
        <f>SUM('Manajemen waktu'!$G136:$X136)</f>
        <v>45</v>
      </c>
      <c r="Z13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37" spans="1:26" ht="22.5" customHeight="1" x14ac:dyDescent="0.2">
      <c r="A137" s="274" t="s">
        <v>8</v>
      </c>
      <c r="B137" s="274" t="s">
        <v>701</v>
      </c>
      <c r="C137" s="274" t="s">
        <v>24</v>
      </c>
      <c r="D137" s="274" t="s">
        <v>11</v>
      </c>
      <c r="E137" s="274" t="s">
        <v>17</v>
      </c>
      <c r="F137" s="274" t="s">
        <v>13</v>
      </c>
      <c r="G137" s="275">
        <v>4</v>
      </c>
      <c r="H137" s="275">
        <v>3</v>
      </c>
      <c r="I137" s="275">
        <v>2</v>
      </c>
      <c r="J137" s="275">
        <v>3</v>
      </c>
      <c r="K137" s="275">
        <v>3</v>
      </c>
      <c r="L137" s="275">
        <v>2</v>
      </c>
      <c r="M137" s="275">
        <v>2</v>
      </c>
      <c r="N137" s="275">
        <v>3</v>
      </c>
      <c r="O137" s="275">
        <v>3</v>
      </c>
      <c r="P137" s="276">
        <v>4</v>
      </c>
      <c r="Q137" s="276">
        <v>3</v>
      </c>
      <c r="R137" s="276">
        <v>4</v>
      </c>
      <c r="S137" s="276">
        <v>4</v>
      </c>
      <c r="T137" s="276">
        <v>4</v>
      </c>
      <c r="U137" s="275">
        <v>1</v>
      </c>
      <c r="V137" s="275">
        <v>3</v>
      </c>
      <c r="W137" s="276">
        <v>4</v>
      </c>
      <c r="X137" s="276">
        <v>4</v>
      </c>
      <c r="Y137" s="278">
        <f>SUM('Manajemen waktu'!$G137:$X137)</f>
        <v>56</v>
      </c>
      <c r="Z13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38" spans="1:26" ht="22.5" customHeight="1" x14ac:dyDescent="0.2">
      <c r="A138" s="274" t="s">
        <v>8</v>
      </c>
      <c r="B138" s="274" t="s">
        <v>702</v>
      </c>
      <c r="C138" s="274" t="s">
        <v>10</v>
      </c>
      <c r="D138" s="274" t="s">
        <v>11</v>
      </c>
      <c r="E138" s="274" t="s">
        <v>165</v>
      </c>
      <c r="F138" s="274" t="s">
        <v>21</v>
      </c>
      <c r="G138" s="275">
        <v>2</v>
      </c>
      <c r="H138" s="275">
        <v>2</v>
      </c>
      <c r="I138" s="275">
        <v>3</v>
      </c>
      <c r="J138" s="275">
        <v>2</v>
      </c>
      <c r="K138" s="275">
        <v>2</v>
      </c>
      <c r="L138" s="275">
        <v>3</v>
      </c>
      <c r="M138" s="275">
        <v>3</v>
      </c>
      <c r="N138" s="275">
        <v>2</v>
      </c>
      <c r="O138" s="275">
        <v>2</v>
      </c>
      <c r="P138" s="276">
        <v>2</v>
      </c>
      <c r="Q138" s="276">
        <v>1</v>
      </c>
      <c r="R138" s="276">
        <v>2</v>
      </c>
      <c r="S138" s="276">
        <v>3</v>
      </c>
      <c r="T138" s="276">
        <v>3</v>
      </c>
      <c r="U138" s="275">
        <v>3</v>
      </c>
      <c r="V138" s="275">
        <v>2</v>
      </c>
      <c r="W138" s="276">
        <v>2</v>
      </c>
      <c r="X138" s="276">
        <v>2</v>
      </c>
      <c r="Y138" s="278">
        <f>SUM('Manajemen waktu'!$G138:$X138)</f>
        <v>41</v>
      </c>
      <c r="Z138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39" spans="1:26" ht="22.5" customHeight="1" x14ac:dyDescent="0.2">
      <c r="A139" s="274" t="s">
        <v>8</v>
      </c>
      <c r="B139" s="274" t="s">
        <v>703</v>
      </c>
      <c r="C139" s="274" t="s">
        <v>24</v>
      </c>
      <c r="D139" s="274" t="s">
        <v>69</v>
      </c>
      <c r="E139" s="274" t="s">
        <v>70</v>
      </c>
      <c r="F139" s="274" t="s">
        <v>21</v>
      </c>
      <c r="G139" s="275">
        <v>3</v>
      </c>
      <c r="H139" s="275">
        <v>3</v>
      </c>
      <c r="I139" s="275">
        <v>1</v>
      </c>
      <c r="J139" s="275">
        <v>3</v>
      </c>
      <c r="K139" s="275">
        <v>4</v>
      </c>
      <c r="L139" s="275">
        <v>2</v>
      </c>
      <c r="M139" s="275">
        <v>1</v>
      </c>
      <c r="N139" s="275">
        <v>2</v>
      </c>
      <c r="O139" s="275">
        <v>3</v>
      </c>
      <c r="P139" s="276">
        <v>3</v>
      </c>
      <c r="Q139" s="276">
        <v>3</v>
      </c>
      <c r="R139" s="276">
        <v>2</v>
      </c>
      <c r="S139" s="276">
        <v>2</v>
      </c>
      <c r="T139" s="276">
        <v>2</v>
      </c>
      <c r="U139" s="275">
        <v>2</v>
      </c>
      <c r="V139" s="275">
        <v>4</v>
      </c>
      <c r="W139" s="276">
        <v>3</v>
      </c>
      <c r="X139" s="276">
        <v>3</v>
      </c>
      <c r="Y139" s="278">
        <f>SUM('Manajemen waktu'!$G139:$X139)</f>
        <v>46</v>
      </c>
      <c r="Z139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40" spans="1:26" ht="22.5" customHeight="1" x14ac:dyDescent="0.2">
      <c r="A140" s="274" t="s">
        <v>8</v>
      </c>
      <c r="B140" s="274" t="s">
        <v>704</v>
      </c>
      <c r="C140" s="274" t="s">
        <v>10</v>
      </c>
      <c r="D140" s="274" t="s">
        <v>60</v>
      </c>
      <c r="E140" s="274" t="s">
        <v>64</v>
      </c>
      <c r="F140" s="274" t="s">
        <v>13</v>
      </c>
      <c r="G140" s="275">
        <v>2</v>
      </c>
      <c r="H140" s="275">
        <v>3</v>
      </c>
      <c r="I140" s="275">
        <v>2</v>
      </c>
      <c r="J140" s="275">
        <v>3</v>
      </c>
      <c r="K140" s="275">
        <v>3</v>
      </c>
      <c r="L140" s="275">
        <v>2</v>
      </c>
      <c r="M140" s="275">
        <v>2</v>
      </c>
      <c r="N140" s="275">
        <v>3</v>
      </c>
      <c r="O140" s="275">
        <v>2</v>
      </c>
      <c r="P140" s="276">
        <v>3</v>
      </c>
      <c r="Q140" s="276">
        <v>3</v>
      </c>
      <c r="R140" s="276">
        <v>4</v>
      </c>
      <c r="S140" s="276">
        <v>3</v>
      </c>
      <c r="T140" s="276">
        <v>3</v>
      </c>
      <c r="U140" s="275">
        <v>1</v>
      </c>
      <c r="V140" s="275">
        <v>3</v>
      </c>
      <c r="W140" s="276">
        <v>2</v>
      </c>
      <c r="X140" s="276">
        <v>4</v>
      </c>
      <c r="Y140" s="278">
        <f>SUM('Manajemen waktu'!$G140:$X140)</f>
        <v>48</v>
      </c>
      <c r="Z14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41" spans="1:26" ht="22.5" customHeight="1" x14ac:dyDescent="0.2">
      <c r="A141" s="274" t="s">
        <v>8</v>
      </c>
      <c r="B141" s="274" t="s">
        <v>705</v>
      </c>
      <c r="C141" s="274" t="s">
        <v>24</v>
      </c>
      <c r="D141" s="274" t="s">
        <v>11</v>
      </c>
      <c r="E141" s="274" t="s">
        <v>165</v>
      </c>
      <c r="F141" s="274" t="s">
        <v>21</v>
      </c>
      <c r="G141" s="275">
        <v>2</v>
      </c>
      <c r="H141" s="275">
        <v>2</v>
      </c>
      <c r="I141" s="275">
        <v>4</v>
      </c>
      <c r="J141" s="275">
        <v>2</v>
      </c>
      <c r="K141" s="275">
        <v>2</v>
      </c>
      <c r="L141" s="275">
        <v>4</v>
      </c>
      <c r="M141" s="275">
        <v>3</v>
      </c>
      <c r="N141" s="275">
        <v>2</v>
      </c>
      <c r="O141" s="275">
        <v>1</v>
      </c>
      <c r="P141" s="276">
        <v>2</v>
      </c>
      <c r="Q141" s="276">
        <v>1</v>
      </c>
      <c r="R141" s="276">
        <v>1</v>
      </c>
      <c r="S141" s="276">
        <v>2</v>
      </c>
      <c r="T141" s="276">
        <v>2</v>
      </c>
      <c r="U141" s="275">
        <v>4</v>
      </c>
      <c r="V141" s="275">
        <v>2</v>
      </c>
      <c r="W141" s="276">
        <v>2</v>
      </c>
      <c r="X141" s="276">
        <v>1</v>
      </c>
      <c r="Y141" s="278">
        <f>SUM('Manajemen waktu'!$G141:$X141)</f>
        <v>39</v>
      </c>
      <c r="Z141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42" spans="1:26" ht="22.5" customHeight="1" x14ac:dyDescent="0.2">
      <c r="A142" s="274" t="s">
        <v>8</v>
      </c>
      <c r="B142" s="274" t="s">
        <v>706</v>
      </c>
      <c r="C142" s="274" t="s">
        <v>10</v>
      </c>
      <c r="D142" s="274" t="s">
        <v>69</v>
      </c>
      <c r="E142" s="274" t="s">
        <v>64</v>
      </c>
      <c r="F142" s="274" t="s">
        <v>157</v>
      </c>
      <c r="G142" s="275">
        <v>2</v>
      </c>
      <c r="H142" s="275">
        <v>3</v>
      </c>
      <c r="I142" s="275">
        <v>1</v>
      </c>
      <c r="J142" s="275">
        <v>2</v>
      </c>
      <c r="K142" s="275">
        <v>3</v>
      </c>
      <c r="L142" s="275">
        <v>3</v>
      </c>
      <c r="M142" s="275">
        <v>3</v>
      </c>
      <c r="N142" s="275">
        <v>2</v>
      </c>
      <c r="O142" s="275">
        <v>3</v>
      </c>
      <c r="P142" s="276">
        <v>2</v>
      </c>
      <c r="Q142" s="276">
        <v>2</v>
      </c>
      <c r="R142" s="276">
        <v>3</v>
      </c>
      <c r="S142" s="276">
        <v>2</v>
      </c>
      <c r="T142" s="276">
        <v>3</v>
      </c>
      <c r="U142" s="275">
        <v>2</v>
      </c>
      <c r="V142" s="275">
        <v>2</v>
      </c>
      <c r="W142" s="276">
        <v>4</v>
      </c>
      <c r="X142" s="276">
        <v>3</v>
      </c>
      <c r="Y142" s="278">
        <f>SUM('Manajemen waktu'!$G142:$X142)</f>
        <v>45</v>
      </c>
      <c r="Z14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43" spans="1:26" ht="22.5" customHeight="1" x14ac:dyDescent="0.2">
      <c r="A143" s="274" t="s">
        <v>8</v>
      </c>
      <c r="B143" s="274" t="s">
        <v>707</v>
      </c>
      <c r="C143" s="274" t="s">
        <v>10</v>
      </c>
      <c r="D143" s="274" t="s">
        <v>624</v>
      </c>
      <c r="E143" s="274" t="s">
        <v>70</v>
      </c>
      <c r="F143" s="274" t="s">
        <v>26</v>
      </c>
      <c r="G143" s="275">
        <v>3</v>
      </c>
      <c r="H143" s="275">
        <v>3</v>
      </c>
      <c r="I143" s="275">
        <v>2</v>
      </c>
      <c r="J143" s="275">
        <v>3</v>
      </c>
      <c r="K143" s="275">
        <v>3</v>
      </c>
      <c r="L143" s="275">
        <v>2</v>
      </c>
      <c r="M143" s="275">
        <v>3</v>
      </c>
      <c r="N143" s="275">
        <v>3</v>
      </c>
      <c r="O143" s="275">
        <v>3</v>
      </c>
      <c r="P143" s="276">
        <v>2</v>
      </c>
      <c r="Q143" s="276">
        <v>3</v>
      </c>
      <c r="R143" s="276">
        <v>3</v>
      </c>
      <c r="S143" s="276">
        <v>3</v>
      </c>
      <c r="T143" s="276">
        <v>3</v>
      </c>
      <c r="U143" s="275">
        <v>2</v>
      </c>
      <c r="V143" s="275">
        <v>3</v>
      </c>
      <c r="W143" s="276">
        <v>2</v>
      </c>
      <c r="X143" s="276">
        <v>3</v>
      </c>
      <c r="Y143" s="278">
        <f>SUM('Manajemen waktu'!$G143:$X143)</f>
        <v>49</v>
      </c>
      <c r="Z14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44" spans="1:26" ht="22.5" customHeight="1" x14ac:dyDescent="0.2">
      <c r="A144" s="274" t="s">
        <v>8</v>
      </c>
      <c r="B144" s="274" t="s">
        <v>708</v>
      </c>
      <c r="C144" s="274" t="s">
        <v>10</v>
      </c>
      <c r="D144" s="274" t="s">
        <v>123</v>
      </c>
      <c r="E144" s="274" t="s">
        <v>17</v>
      </c>
      <c r="F144" s="274" t="s">
        <v>13</v>
      </c>
      <c r="G144" s="275">
        <v>2</v>
      </c>
      <c r="H144" s="275">
        <v>2</v>
      </c>
      <c r="I144" s="275">
        <v>3</v>
      </c>
      <c r="J144" s="275">
        <v>2</v>
      </c>
      <c r="K144" s="275">
        <v>1</v>
      </c>
      <c r="L144" s="275">
        <v>3</v>
      </c>
      <c r="M144" s="275">
        <v>3</v>
      </c>
      <c r="N144" s="275">
        <v>2</v>
      </c>
      <c r="O144" s="275">
        <v>2</v>
      </c>
      <c r="P144" s="276">
        <v>2</v>
      </c>
      <c r="Q144" s="276">
        <v>2</v>
      </c>
      <c r="R144" s="276">
        <v>1</v>
      </c>
      <c r="S144" s="276">
        <v>2</v>
      </c>
      <c r="T144" s="276">
        <v>2</v>
      </c>
      <c r="U144" s="275">
        <v>3</v>
      </c>
      <c r="V144" s="275">
        <v>2</v>
      </c>
      <c r="W144" s="276">
        <v>2</v>
      </c>
      <c r="X144" s="276">
        <v>2</v>
      </c>
      <c r="Y144" s="278">
        <f>SUM('Manajemen waktu'!$G144:$X144)</f>
        <v>38</v>
      </c>
      <c r="Z144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45" spans="1:26" ht="22.5" customHeight="1" x14ac:dyDescent="0.2">
      <c r="A145" s="274" t="s">
        <v>8</v>
      </c>
      <c r="B145" s="274" t="s">
        <v>709</v>
      </c>
      <c r="C145" s="274" t="s">
        <v>10</v>
      </c>
      <c r="D145" s="274" t="s">
        <v>11</v>
      </c>
      <c r="E145" s="274" t="s">
        <v>12</v>
      </c>
      <c r="F145" s="274" t="s">
        <v>13</v>
      </c>
      <c r="G145" s="275">
        <v>2</v>
      </c>
      <c r="H145" s="275">
        <v>2</v>
      </c>
      <c r="I145" s="275">
        <v>3</v>
      </c>
      <c r="J145" s="275">
        <v>2</v>
      </c>
      <c r="K145" s="275">
        <v>3</v>
      </c>
      <c r="L145" s="275">
        <v>4</v>
      </c>
      <c r="M145" s="275">
        <v>3</v>
      </c>
      <c r="N145" s="275">
        <v>2</v>
      </c>
      <c r="O145" s="275">
        <v>1</v>
      </c>
      <c r="P145" s="276">
        <v>2</v>
      </c>
      <c r="Q145" s="276">
        <v>3</v>
      </c>
      <c r="R145" s="276">
        <v>3</v>
      </c>
      <c r="S145" s="276">
        <v>2</v>
      </c>
      <c r="T145" s="276">
        <v>2</v>
      </c>
      <c r="U145" s="275">
        <v>3</v>
      </c>
      <c r="V145" s="275">
        <v>2</v>
      </c>
      <c r="W145" s="276">
        <v>3</v>
      </c>
      <c r="X145" s="276">
        <v>2</v>
      </c>
      <c r="Y145" s="278">
        <f>SUM('Manajemen waktu'!$G145:$X145)</f>
        <v>44</v>
      </c>
      <c r="Z14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46" spans="1:26" ht="22.5" customHeight="1" x14ac:dyDescent="0.2">
      <c r="A146" s="274" t="s">
        <v>8</v>
      </c>
      <c r="B146" s="274" t="s">
        <v>710</v>
      </c>
      <c r="C146" s="274" t="s">
        <v>10</v>
      </c>
      <c r="D146" s="274" t="s">
        <v>624</v>
      </c>
      <c r="E146" s="274" t="s">
        <v>70</v>
      </c>
      <c r="F146" s="274" t="s">
        <v>13</v>
      </c>
      <c r="G146" s="275">
        <v>3</v>
      </c>
      <c r="H146" s="275">
        <v>3</v>
      </c>
      <c r="I146" s="275">
        <v>2</v>
      </c>
      <c r="J146" s="275">
        <v>3</v>
      </c>
      <c r="K146" s="275">
        <v>2</v>
      </c>
      <c r="L146" s="275">
        <v>3</v>
      </c>
      <c r="M146" s="275">
        <v>2</v>
      </c>
      <c r="N146" s="275">
        <v>3</v>
      </c>
      <c r="O146" s="275">
        <v>2</v>
      </c>
      <c r="P146" s="276">
        <v>3</v>
      </c>
      <c r="Q146" s="276">
        <v>3</v>
      </c>
      <c r="R146" s="276">
        <v>3</v>
      </c>
      <c r="S146" s="276">
        <v>3</v>
      </c>
      <c r="T146" s="276">
        <v>3</v>
      </c>
      <c r="U146" s="275">
        <v>2</v>
      </c>
      <c r="V146" s="275">
        <v>3</v>
      </c>
      <c r="W146" s="276">
        <v>3</v>
      </c>
      <c r="X146" s="276">
        <v>3</v>
      </c>
      <c r="Y146" s="278">
        <f>SUM('Manajemen waktu'!$G146:$X146)</f>
        <v>49</v>
      </c>
      <c r="Z14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47" spans="1:26" ht="22.5" customHeight="1" x14ac:dyDescent="0.2">
      <c r="A147" s="274" t="s">
        <v>8</v>
      </c>
      <c r="B147" s="274" t="s">
        <v>711</v>
      </c>
      <c r="C147" s="274" t="s">
        <v>10</v>
      </c>
      <c r="D147" s="274" t="s">
        <v>69</v>
      </c>
      <c r="E147" s="274" t="s">
        <v>70</v>
      </c>
      <c r="F147" s="274" t="s">
        <v>13</v>
      </c>
      <c r="G147" s="275">
        <v>4</v>
      </c>
      <c r="H147" s="275">
        <v>4</v>
      </c>
      <c r="I147" s="275">
        <v>1</v>
      </c>
      <c r="J147" s="275">
        <v>4</v>
      </c>
      <c r="K147" s="275">
        <v>4</v>
      </c>
      <c r="L147" s="275">
        <v>1</v>
      </c>
      <c r="M147" s="275">
        <v>2</v>
      </c>
      <c r="N147" s="275">
        <v>4</v>
      </c>
      <c r="O147" s="275">
        <v>4</v>
      </c>
      <c r="P147" s="276">
        <v>4</v>
      </c>
      <c r="Q147" s="276">
        <v>4</v>
      </c>
      <c r="R147" s="276">
        <v>4</v>
      </c>
      <c r="S147" s="276">
        <v>4</v>
      </c>
      <c r="T147" s="276">
        <v>4</v>
      </c>
      <c r="U147" s="275">
        <v>1</v>
      </c>
      <c r="V147" s="275">
        <v>4</v>
      </c>
      <c r="W147" s="276">
        <v>4</v>
      </c>
      <c r="X147" s="276">
        <v>4</v>
      </c>
      <c r="Y147" s="278">
        <f>SUM('Manajemen waktu'!$G147:$X147)</f>
        <v>61</v>
      </c>
      <c r="Z147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148" spans="1:26" ht="22.5" customHeight="1" x14ac:dyDescent="0.2">
      <c r="A148" s="274" t="s">
        <v>8</v>
      </c>
      <c r="B148" s="274" t="s">
        <v>712</v>
      </c>
      <c r="C148" s="274" t="s">
        <v>10</v>
      </c>
      <c r="D148" s="274" t="s">
        <v>113</v>
      </c>
      <c r="E148" s="274" t="s">
        <v>47</v>
      </c>
      <c r="F148" s="274" t="s">
        <v>21</v>
      </c>
      <c r="G148" s="275">
        <v>4</v>
      </c>
      <c r="H148" s="275">
        <v>2</v>
      </c>
      <c r="I148" s="275">
        <v>1</v>
      </c>
      <c r="J148" s="275">
        <v>4</v>
      </c>
      <c r="K148" s="275">
        <v>2</v>
      </c>
      <c r="L148" s="275">
        <v>1</v>
      </c>
      <c r="M148" s="275">
        <v>1</v>
      </c>
      <c r="N148" s="275">
        <v>3</v>
      </c>
      <c r="O148" s="275">
        <v>4</v>
      </c>
      <c r="P148" s="276">
        <v>3</v>
      </c>
      <c r="Q148" s="276">
        <v>3</v>
      </c>
      <c r="R148" s="276">
        <v>4</v>
      </c>
      <c r="S148" s="276">
        <v>4</v>
      </c>
      <c r="T148" s="276">
        <v>4</v>
      </c>
      <c r="U148" s="275">
        <v>2</v>
      </c>
      <c r="V148" s="275">
        <v>3</v>
      </c>
      <c r="W148" s="276">
        <v>4</v>
      </c>
      <c r="X148" s="276">
        <v>3</v>
      </c>
      <c r="Y148" s="278">
        <f>SUM('Manajemen waktu'!$G148:$X148)</f>
        <v>52</v>
      </c>
      <c r="Z14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49" spans="1:26" ht="22.5" customHeight="1" x14ac:dyDescent="0.2">
      <c r="A149" s="274" t="s">
        <v>8</v>
      </c>
      <c r="B149" s="274" t="s">
        <v>713</v>
      </c>
      <c r="C149" s="274" t="s">
        <v>10</v>
      </c>
      <c r="D149" s="274" t="s">
        <v>11</v>
      </c>
      <c r="E149" s="274" t="s">
        <v>12</v>
      </c>
      <c r="F149" s="274" t="s">
        <v>21</v>
      </c>
      <c r="G149" s="275">
        <v>2</v>
      </c>
      <c r="H149" s="275">
        <v>3</v>
      </c>
      <c r="I149" s="275">
        <v>4</v>
      </c>
      <c r="J149" s="275">
        <v>2</v>
      </c>
      <c r="K149" s="275">
        <v>2</v>
      </c>
      <c r="L149" s="275">
        <v>2</v>
      </c>
      <c r="M149" s="275">
        <v>3</v>
      </c>
      <c r="N149" s="275">
        <v>2</v>
      </c>
      <c r="O149" s="275">
        <v>3</v>
      </c>
      <c r="P149" s="276">
        <v>3</v>
      </c>
      <c r="Q149" s="276">
        <v>2</v>
      </c>
      <c r="R149" s="276">
        <v>1</v>
      </c>
      <c r="S149" s="276">
        <v>2</v>
      </c>
      <c r="T149" s="276">
        <v>2</v>
      </c>
      <c r="U149" s="275">
        <v>3</v>
      </c>
      <c r="V149" s="275">
        <v>2</v>
      </c>
      <c r="W149" s="276">
        <v>2</v>
      </c>
      <c r="X149" s="276">
        <v>2</v>
      </c>
      <c r="Y149" s="278">
        <f>SUM('Manajemen waktu'!$G149:$X149)</f>
        <v>42</v>
      </c>
      <c r="Z149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50" spans="1:26" ht="22.5" customHeight="1" x14ac:dyDescent="0.2">
      <c r="A150" s="274" t="s">
        <v>8</v>
      </c>
      <c r="B150" s="274" t="s">
        <v>714</v>
      </c>
      <c r="C150" s="274" t="s">
        <v>24</v>
      </c>
      <c r="D150" s="274" t="s">
        <v>678</v>
      </c>
      <c r="E150" s="274" t="s">
        <v>64</v>
      </c>
      <c r="F150" s="274" t="s">
        <v>21</v>
      </c>
      <c r="G150" s="275">
        <v>2</v>
      </c>
      <c r="H150" s="275">
        <v>3</v>
      </c>
      <c r="I150" s="275">
        <v>3</v>
      </c>
      <c r="J150" s="275">
        <v>2</v>
      </c>
      <c r="K150" s="275">
        <v>2</v>
      </c>
      <c r="L150" s="275">
        <v>4</v>
      </c>
      <c r="M150" s="275">
        <v>3</v>
      </c>
      <c r="N150" s="275">
        <v>2</v>
      </c>
      <c r="O150" s="275">
        <v>2</v>
      </c>
      <c r="P150" s="276">
        <v>2</v>
      </c>
      <c r="Q150" s="276">
        <v>2</v>
      </c>
      <c r="R150" s="276">
        <v>1</v>
      </c>
      <c r="S150" s="276">
        <v>2</v>
      </c>
      <c r="T150" s="276">
        <v>2</v>
      </c>
      <c r="U150" s="275">
        <v>3</v>
      </c>
      <c r="V150" s="275">
        <v>1</v>
      </c>
      <c r="W150" s="276">
        <v>2</v>
      </c>
      <c r="X150" s="276">
        <v>2</v>
      </c>
      <c r="Y150" s="278">
        <f>SUM('Manajemen waktu'!$G150:$X150)</f>
        <v>40</v>
      </c>
      <c r="Z150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51" spans="1:26" ht="22.5" customHeight="1" x14ac:dyDescent="0.2">
      <c r="A151" s="274" t="s">
        <v>8</v>
      </c>
      <c r="B151" s="274" t="s">
        <v>715</v>
      </c>
      <c r="C151" s="274" t="s">
        <v>24</v>
      </c>
      <c r="D151" s="274" t="s">
        <v>11</v>
      </c>
      <c r="E151" s="274" t="s">
        <v>17</v>
      </c>
      <c r="F151" s="274" t="s">
        <v>13</v>
      </c>
      <c r="G151" s="275">
        <v>3</v>
      </c>
      <c r="H151" s="275">
        <v>4</v>
      </c>
      <c r="I151" s="275">
        <v>2</v>
      </c>
      <c r="J151" s="275">
        <v>4</v>
      </c>
      <c r="K151" s="275">
        <v>4</v>
      </c>
      <c r="L151" s="275">
        <v>1</v>
      </c>
      <c r="M151" s="275">
        <v>3</v>
      </c>
      <c r="N151" s="275">
        <v>4</v>
      </c>
      <c r="O151" s="275">
        <v>3</v>
      </c>
      <c r="P151" s="276">
        <v>3</v>
      </c>
      <c r="Q151" s="276">
        <v>2</v>
      </c>
      <c r="R151" s="276">
        <v>3</v>
      </c>
      <c r="S151" s="276">
        <v>3</v>
      </c>
      <c r="T151" s="276">
        <v>2</v>
      </c>
      <c r="U151" s="275">
        <v>2</v>
      </c>
      <c r="V151" s="275">
        <v>2</v>
      </c>
      <c r="W151" s="276">
        <v>3</v>
      </c>
      <c r="X151" s="276">
        <v>3</v>
      </c>
      <c r="Y151" s="278">
        <f>SUM('Manajemen waktu'!$G151:$X151)</f>
        <v>51</v>
      </c>
      <c r="Z15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52" spans="1:26" ht="22.5" customHeight="1" x14ac:dyDescent="0.2">
      <c r="A152" s="274" t="s">
        <v>8</v>
      </c>
      <c r="B152" s="274" t="s">
        <v>716</v>
      </c>
      <c r="C152" s="274" t="s">
        <v>10</v>
      </c>
      <c r="D152" s="274" t="s">
        <v>678</v>
      </c>
      <c r="E152" s="274" t="s">
        <v>64</v>
      </c>
      <c r="F152" s="274" t="s">
        <v>157</v>
      </c>
      <c r="G152" s="275">
        <v>3</v>
      </c>
      <c r="H152" s="275">
        <v>3</v>
      </c>
      <c r="I152" s="275">
        <v>3</v>
      </c>
      <c r="J152" s="275">
        <v>2</v>
      </c>
      <c r="K152" s="275">
        <v>3</v>
      </c>
      <c r="L152" s="275">
        <v>2</v>
      </c>
      <c r="M152" s="275">
        <v>3</v>
      </c>
      <c r="N152" s="275">
        <v>3</v>
      </c>
      <c r="O152" s="275">
        <v>2</v>
      </c>
      <c r="P152" s="276">
        <v>4</v>
      </c>
      <c r="Q152" s="276">
        <v>3</v>
      </c>
      <c r="R152" s="276">
        <v>3</v>
      </c>
      <c r="S152" s="276">
        <v>3</v>
      </c>
      <c r="T152" s="276">
        <v>3</v>
      </c>
      <c r="U152" s="275">
        <v>2</v>
      </c>
      <c r="V152" s="275">
        <v>3</v>
      </c>
      <c r="W152" s="276">
        <v>3</v>
      </c>
      <c r="X152" s="276">
        <v>3</v>
      </c>
      <c r="Y152" s="278">
        <f>SUM('Manajemen waktu'!$G152:$X152)</f>
        <v>51</v>
      </c>
      <c r="Z15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53" spans="1:26" ht="22.5" customHeight="1" x14ac:dyDescent="0.2">
      <c r="A153" s="274" t="s">
        <v>8</v>
      </c>
      <c r="B153" s="274" t="s">
        <v>717</v>
      </c>
      <c r="C153" s="274" t="s">
        <v>24</v>
      </c>
      <c r="D153" s="274" t="s">
        <v>103</v>
      </c>
      <c r="E153" s="274" t="s">
        <v>53</v>
      </c>
      <c r="F153" s="274" t="s">
        <v>26</v>
      </c>
      <c r="G153" s="275">
        <v>4</v>
      </c>
      <c r="H153" s="275">
        <v>4</v>
      </c>
      <c r="I153" s="275">
        <v>1</v>
      </c>
      <c r="J153" s="275">
        <v>2</v>
      </c>
      <c r="K153" s="275">
        <v>3</v>
      </c>
      <c r="L153" s="275">
        <v>1</v>
      </c>
      <c r="M153" s="275">
        <v>2</v>
      </c>
      <c r="N153" s="275">
        <v>3</v>
      </c>
      <c r="O153" s="275">
        <v>3</v>
      </c>
      <c r="P153" s="276">
        <v>4</v>
      </c>
      <c r="Q153" s="276">
        <v>4</v>
      </c>
      <c r="R153" s="276">
        <v>4</v>
      </c>
      <c r="S153" s="276">
        <v>4</v>
      </c>
      <c r="T153" s="276">
        <v>3</v>
      </c>
      <c r="U153" s="275">
        <v>1</v>
      </c>
      <c r="V153" s="275">
        <v>2</v>
      </c>
      <c r="W153" s="276">
        <v>4</v>
      </c>
      <c r="X153" s="276">
        <v>4</v>
      </c>
      <c r="Y153" s="278">
        <f>SUM('Manajemen waktu'!$G153:$X153)</f>
        <v>53</v>
      </c>
      <c r="Z15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54" spans="1:26" ht="22.5" customHeight="1" x14ac:dyDescent="0.2">
      <c r="A154" s="274" t="s">
        <v>8</v>
      </c>
      <c r="B154" s="274" t="s">
        <v>718</v>
      </c>
      <c r="C154" s="274" t="s">
        <v>24</v>
      </c>
      <c r="D154" s="274" t="s">
        <v>11</v>
      </c>
      <c r="E154" s="274" t="s">
        <v>73</v>
      </c>
      <c r="F154" s="274" t="s">
        <v>157</v>
      </c>
      <c r="G154" s="275">
        <v>2</v>
      </c>
      <c r="H154" s="275">
        <v>3</v>
      </c>
      <c r="I154" s="275">
        <v>3</v>
      </c>
      <c r="J154" s="275">
        <v>3</v>
      </c>
      <c r="K154" s="275">
        <v>4</v>
      </c>
      <c r="L154" s="275">
        <v>2</v>
      </c>
      <c r="M154" s="275">
        <v>3</v>
      </c>
      <c r="N154" s="275">
        <v>3</v>
      </c>
      <c r="O154" s="275">
        <v>4</v>
      </c>
      <c r="P154" s="276">
        <v>3</v>
      </c>
      <c r="Q154" s="276">
        <v>3</v>
      </c>
      <c r="R154" s="276">
        <v>1</v>
      </c>
      <c r="S154" s="276">
        <v>4</v>
      </c>
      <c r="T154" s="276">
        <v>4</v>
      </c>
      <c r="U154" s="275">
        <v>1</v>
      </c>
      <c r="V154" s="275">
        <v>2</v>
      </c>
      <c r="W154" s="276">
        <v>3</v>
      </c>
      <c r="X154" s="276">
        <v>4</v>
      </c>
      <c r="Y154" s="278">
        <f>SUM('Manajemen waktu'!$G154:$X154)</f>
        <v>52</v>
      </c>
      <c r="Z15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55" spans="1:26" ht="22.5" customHeight="1" x14ac:dyDescent="0.2">
      <c r="A155" s="274" t="s">
        <v>8</v>
      </c>
      <c r="B155" s="274" t="s">
        <v>719</v>
      </c>
      <c r="C155" s="274" t="s">
        <v>10</v>
      </c>
      <c r="D155" s="274" t="s">
        <v>69</v>
      </c>
      <c r="E155" s="274" t="s">
        <v>70</v>
      </c>
      <c r="F155" s="274" t="s">
        <v>26</v>
      </c>
      <c r="G155" s="275">
        <v>3</v>
      </c>
      <c r="H155" s="275">
        <v>4</v>
      </c>
      <c r="I155" s="275">
        <v>1</v>
      </c>
      <c r="J155" s="275">
        <v>4</v>
      </c>
      <c r="K155" s="275">
        <v>4</v>
      </c>
      <c r="L155" s="275">
        <v>1</v>
      </c>
      <c r="M155" s="275">
        <v>1</v>
      </c>
      <c r="N155" s="275">
        <v>3</v>
      </c>
      <c r="O155" s="275">
        <v>4</v>
      </c>
      <c r="P155" s="276">
        <v>4</v>
      </c>
      <c r="Q155" s="276">
        <v>4</v>
      </c>
      <c r="R155" s="276">
        <v>4</v>
      </c>
      <c r="S155" s="276">
        <v>3</v>
      </c>
      <c r="T155" s="276">
        <v>4</v>
      </c>
      <c r="U155" s="275">
        <v>1</v>
      </c>
      <c r="V155" s="275">
        <v>4</v>
      </c>
      <c r="W155" s="276">
        <v>3</v>
      </c>
      <c r="X155" s="276">
        <v>4</v>
      </c>
      <c r="Y155" s="278">
        <f>SUM('Manajemen waktu'!$G155:$X155)</f>
        <v>56</v>
      </c>
      <c r="Z15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56" spans="1:26" ht="22.5" customHeight="1" x14ac:dyDescent="0.2">
      <c r="A156" s="274" t="s">
        <v>8</v>
      </c>
      <c r="B156" s="274" t="s">
        <v>720</v>
      </c>
      <c r="C156" s="274" t="s">
        <v>24</v>
      </c>
      <c r="D156" s="274" t="s">
        <v>123</v>
      </c>
      <c r="E156" s="274" t="s">
        <v>165</v>
      </c>
      <c r="F156" s="274" t="s">
        <v>26</v>
      </c>
      <c r="G156" s="275">
        <v>3</v>
      </c>
      <c r="H156" s="275">
        <v>4</v>
      </c>
      <c r="I156" s="275">
        <v>2</v>
      </c>
      <c r="J156" s="275">
        <v>3</v>
      </c>
      <c r="K156" s="275">
        <v>3</v>
      </c>
      <c r="L156" s="275">
        <v>2</v>
      </c>
      <c r="M156" s="275">
        <v>3</v>
      </c>
      <c r="N156" s="275">
        <v>3</v>
      </c>
      <c r="O156" s="275">
        <v>3</v>
      </c>
      <c r="P156" s="276">
        <v>3</v>
      </c>
      <c r="Q156" s="276">
        <v>3</v>
      </c>
      <c r="R156" s="276">
        <v>4</v>
      </c>
      <c r="S156" s="276">
        <v>4</v>
      </c>
      <c r="T156" s="276">
        <v>3</v>
      </c>
      <c r="U156" s="275">
        <v>3</v>
      </c>
      <c r="V156" s="275">
        <v>4</v>
      </c>
      <c r="W156" s="276">
        <v>3</v>
      </c>
      <c r="X156" s="276">
        <v>2</v>
      </c>
      <c r="Y156" s="278">
        <f>SUM('Manajemen waktu'!$G156:$X156)</f>
        <v>55</v>
      </c>
      <c r="Z15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57" spans="1:26" ht="22.5" customHeight="1" x14ac:dyDescent="0.2">
      <c r="A157" s="274" t="s">
        <v>8</v>
      </c>
      <c r="B157" s="274" t="s">
        <v>721</v>
      </c>
      <c r="C157" s="274" t="s">
        <v>10</v>
      </c>
      <c r="D157" s="274" t="s">
        <v>110</v>
      </c>
      <c r="E157" s="274" t="s">
        <v>64</v>
      </c>
      <c r="F157" s="274" t="s">
        <v>26</v>
      </c>
      <c r="G157" s="275">
        <v>4</v>
      </c>
      <c r="H157" s="275">
        <v>4</v>
      </c>
      <c r="I157" s="275">
        <v>1</v>
      </c>
      <c r="J157" s="275">
        <v>4</v>
      </c>
      <c r="K157" s="275">
        <v>3</v>
      </c>
      <c r="L157" s="275">
        <v>2</v>
      </c>
      <c r="M157" s="275">
        <v>2</v>
      </c>
      <c r="N157" s="275">
        <v>4</v>
      </c>
      <c r="O157" s="275">
        <v>3</v>
      </c>
      <c r="P157" s="276">
        <v>4</v>
      </c>
      <c r="Q157" s="276">
        <v>3</v>
      </c>
      <c r="R157" s="276">
        <v>3</v>
      </c>
      <c r="S157" s="276">
        <v>3</v>
      </c>
      <c r="T157" s="276">
        <v>3</v>
      </c>
      <c r="U157" s="275">
        <v>1</v>
      </c>
      <c r="V157" s="275">
        <v>3</v>
      </c>
      <c r="W157" s="276">
        <v>4</v>
      </c>
      <c r="X157" s="276">
        <v>4</v>
      </c>
      <c r="Y157" s="278">
        <f>SUM('Manajemen waktu'!$G157:$X157)</f>
        <v>55</v>
      </c>
      <c r="Z15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58" spans="1:26" ht="22.5" customHeight="1" x14ac:dyDescent="0.2">
      <c r="A158" s="274" t="s">
        <v>8</v>
      </c>
      <c r="B158" s="274" t="s">
        <v>722</v>
      </c>
      <c r="C158" s="274" t="s">
        <v>10</v>
      </c>
      <c r="D158" s="274" t="s">
        <v>11</v>
      </c>
      <c r="E158" s="274" t="s">
        <v>12</v>
      </c>
      <c r="F158" s="274" t="s">
        <v>157</v>
      </c>
      <c r="G158" s="275">
        <v>2</v>
      </c>
      <c r="H158" s="275">
        <v>2</v>
      </c>
      <c r="I158" s="275">
        <v>4</v>
      </c>
      <c r="J158" s="275">
        <v>1</v>
      </c>
      <c r="K158" s="275">
        <v>2</v>
      </c>
      <c r="L158" s="275">
        <v>3</v>
      </c>
      <c r="M158" s="275">
        <v>4</v>
      </c>
      <c r="N158" s="275">
        <v>2</v>
      </c>
      <c r="O158" s="275">
        <v>1</v>
      </c>
      <c r="P158" s="276">
        <v>2</v>
      </c>
      <c r="Q158" s="276">
        <v>2</v>
      </c>
      <c r="R158" s="276">
        <v>2</v>
      </c>
      <c r="S158" s="276">
        <v>1</v>
      </c>
      <c r="T158" s="276">
        <v>1</v>
      </c>
      <c r="U158" s="275">
        <v>3</v>
      </c>
      <c r="V158" s="275">
        <v>2</v>
      </c>
      <c r="W158" s="276">
        <v>2</v>
      </c>
      <c r="X158" s="276">
        <v>2</v>
      </c>
      <c r="Y158" s="278">
        <f>SUM('Manajemen waktu'!$G158:$X158)</f>
        <v>38</v>
      </c>
      <c r="Z158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59" spans="1:26" ht="22.5" customHeight="1" x14ac:dyDescent="0.2">
      <c r="A159" s="274" t="s">
        <v>8</v>
      </c>
      <c r="B159" s="274" t="s">
        <v>723</v>
      </c>
      <c r="C159" s="274" t="s">
        <v>24</v>
      </c>
      <c r="D159" s="274" t="s">
        <v>123</v>
      </c>
      <c r="E159" s="274" t="s">
        <v>73</v>
      </c>
      <c r="F159" s="274" t="s">
        <v>21</v>
      </c>
      <c r="G159" s="275">
        <v>3</v>
      </c>
      <c r="H159" s="275">
        <v>2</v>
      </c>
      <c r="I159" s="275">
        <v>3</v>
      </c>
      <c r="J159" s="275">
        <v>2</v>
      </c>
      <c r="K159" s="275">
        <v>3</v>
      </c>
      <c r="L159" s="275">
        <v>3</v>
      </c>
      <c r="M159" s="275">
        <v>3</v>
      </c>
      <c r="N159" s="275">
        <v>2</v>
      </c>
      <c r="O159" s="275">
        <v>3</v>
      </c>
      <c r="P159" s="276">
        <v>4</v>
      </c>
      <c r="Q159" s="276">
        <v>3</v>
      </c>
      <c r="R159" s="276">
        <v>2</v>
      </c>
      <c r="S159" s="276">
        <v>3</v>
      </c>
      <c r="T159" s="276">
        <v>3</v>
      </c>
      <c r="U159" s="275">
        <v>3</v>
      </c>
      <c r="V159" s="275">
        <v>2</v>
      </c>
      <c r="W159" s="276">
        <v>3</v>
      </c>
      <c r="X159" s="276">
        <v>2</v>
      </c>
      <c r="Y159" s="278">
        <f>SUM('Manajemen waktu'!$G159:$X159)</f>
        <v>49</v>
      </c>
      <c r="Z159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60" spans="1:26" ht="22.5" customHeight="1" x14ac:dyDescent="0.2">
      <c r="A160" s="274" t="s">
        <v>8</v>
      </c>
      <c r="B160" s="274" t="s">
        <v>724</v>
      </c>
      <c r="C160" s="274" t="s">
        <v>10</v>
      </c>
      <c r="D160" s="274" t="s">
        <v>103</v>
      </c>
      <c r="E160" s="274" t="s">
        <v>17</v>
      </c>
      <c r="F160" s="274" t="s">
        <v>13</v>
      </c>
      <c r="G160" s="275">
        <v>2</v>
      </c>
      <c r="H160" s="275">
        <v>3</v>
      </c>
      <c r="I160" s="275">
        <v>2</v>
      </c>
      <c r="J160" s="275">
        <v>3</v>
      </c>
      <c r="K160" s="275">
        <v>3</v>
      </c>
      <c r="L160" s="275">
        <v>3</v>
      </c>
      <c r="M160" s="275">
        <v>3</v>
      </c>
      <c r="N160" s="275">
        <v>2</v>
      </c>
      <c r="O160" s="275">
        <v>3</v>
      </c>
      <c r="P160" s="276">
        <v>2</v>
      </c>
      <c r="Q160" s="276">
        <v>3</v>
      </c>
      <c r="R160" s="276">
        <v>2</v>
      </c>
      <c r="S160" s="276">
        <v>3</v>
      </c>
      <c r="T160" s="276">
        <v>2</v>
      </c>
      <c r="U160" s="275">
        <v>2</v>
      </c>
      <c r="V160" s="275">
        <v>2</v>
      </c>
      <c r="W160" s="276">
        <v>2</v>
      </c>
      <c r="X160" s="276">
        <v>3</v>
      </c>
      <c r="Y160" s="278">
        <f>SUM('Manajemen waktu'!$G160:$X160)</f>
        <v>45</v>
      </c>
      <c r="Z16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61" spans="1:26" ht="22.5" customHeight="1" x14ac:dyDescent="0.2">
      <c r="A161" s="274" t="s">
        <v>8</v>
      </c>
      <c r="B161" s="274" t="s">
        <v>725</v>
      </c>
      <c r="C161" s="274" t="s">
        <v>10</v>
      </c>
      <c r="D161" s="274" t="s">
        <v>678</v>
      </c>
      <c r="E161" s="274" t="s">
        <v>53</v>
      </c>
      <c r="F161" s="274" t="s">
        <v>13</v>
      </c>
      <c r="G161" s="275">
        <v>2</v>
      </c>
      <c r="H161" s="275">
        <v>2</v>
      </c>
      <c r="I161" s="275">
        <v>3</v>
      </c>
      <c r="J161" s="275">
        <v>2</v>
      </c>
      <c r="K161" s="275">
        <v>2</v>
      </c>
      <c r="L161" s="275">
        <v>3</v>
      </c>
      <c r="M161" s="275">
        <v>4</v>
      </c>
      <c r="N161" s="275">
        <v>1</v>
      </c>
      <c r="O161" s="275">
        <v>3</v>
      </c>
      <c r="P161" s="276">
        <v>1</v>
      </c>
      <c r="Q161" s="276">
        <v>2</v>
      </c>
      <c r="R161" s="276">
        <v>2</v>
      </c>
      <c r="S161" s="276">
        <v>2</v>
      </c>
      <c r="T161" s="276">
        <v>2</v>
      </c>
      <c r="U161" s="275">
        <v>3</v>
      </c>
      <c r="V161" s="275">
        <v>2</v>
      </c>
      <c r="W161" s="276">
        <v>1</v>
      </c>
      <c r="X161" s="276">
        <v>2</v>
      </c>
      <c r="Y161" s="278">
        <f>SUM('Manajemen waktu'!$G161:$X161)</f>
        <v>39</v>
      </c>
      <c r="Z161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62" spans="1:26" ht="22.5" customHeight="1" x14ac:dyDescent="0.2">
      <c r="A162" s="274" t="s">
        <v>8</v>
      </c>
      <c r="B162" s="274" t="s">
        <v>726</v>
      </c>
      <c r="C162" s="274" t="s">
        <v>24</v>
      </c>
      <c r="D162" s="274" t="s">
        <v>628</v>
      </c>
      <c r="E162" s="274" t="s">
        <v>73</v>
      </c>
      <c r="F162" s="274" t="s">
        <v>26</v>
      </c>
      <c r="G162" s="275">
        <v>3</v>
      </c>
      <c r="H162" s="275">
        <v>3</v>
      </c>
      <c r="I162" s="275">
        <v>1</v>
      </c>
      <c r="J162" s="275">
        <v>4</v>
      </c>
      <c r="K162" s="275">
        <v>3</v>
      </c>
      <c r="L162" s="275">
        <v>2</v>
      </c>
      <c r="M162" s="275">
        <v>2</v>
      </c>
      <c r="N162" s="275">
        <v>4</v>
      </c>
      <c r="O162" s="275">
        <v>3</v>
      </c>
      <c r="P162" s="276">
        <v>3</v>
      </c>
      <c r="Q162" s="276">
        <v>3</v>
      </c>
      <c r="R162" s="276">
        <v>3</v>
      </c>
      <c r="S162" s="276">
        <v>3</v>
      </c>
      <c r="T162" s="276">
        <v>2</v>
      </c>
      <c r="U162" s="275">
        <v>2</v>
      </c>
      <c r="V162" s="275">
        <v>3</v>
      </c>
      <c r="W162" s="276">
        <v>4</v>
      </c>
      <c r="X162" s="276">
        <v>3</v>
      </c>
      <c r="Y162" s="278">
        <f>SUM('Manajemen waktu'!$G162:$X162)</f>
        <v>51</v>
      </c>
      <c r="Z16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63" spans="1:26" ht="22.5" customHeight="1" x14ac:dyDescent="0.2">
      <c r="A163" s="274" t="s">
        <v>8</v>
      </c>
      <c r="B163" s="274" t="s">
        <v>727</v>
      </c>
      <c r="C163" s="274" t="s">
        <v>24</v>
      </c>
      <c r="D163" s="274" t="s">
        <v>113</v>
      </c>
      <c r="E163" s="274" t="s">
        <v>47</v>
      </c>
      <c r="F163" s="274" t="s">
        <v>13</v>
      </c>
      <c r="G163" s="275">
        <v>2</v>
      </c>
      <c r="H163" s="275">
        <v>2</v>
      </c>
      <c r="I163" s="275">
        <v>3</v>
      </c>
      <c r="J163" s="275">
        <v>3</v>
      </c>
      <c r="K163" s="275">
        <v>2</v>
      </c>
      <c r="L163" s="275">
        <v>2</v>
      </c>
      <c r="M163" s="275">
        <v>3</v>
      </c>
      <c r="N163" s="275">
        <v>3</v>
      </c>
      <c r="O163" s="275">
        <v>2</v>
      </c>
      <c r="P163" s="276">
        <v>2</v>
      </c>
      <c r="Q163" s="276">
        <v>3</v>
      </c>
      <c r="R163" s="276">
        <v>3</v>
      </c>
      <c r="S163" s="276">
        <v>3</v>
      </c>
      <c r="T163" s="276">
        <v>3</v>
      </c>
      <c r="U163" s="275">
        <v>2</v>
      </c>
      <c r="V163" s="275">
        <v>2</v>
      </c>
      <c r="W163" s="276">
        <v>3</v>
      </c>
      <c r="X163" s="276">
        <v>3</v>
      </c>
      <c r="Y163" s="278">
        <f>SUM('Manajemen waktu'!$G163:$X163)</f>
        <v>46</v>
      </c>
      <c r="Z16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64" spans="1:26" ht="22.5" customHeight="1" x14ac:dyDescent="0.2">
      <c r="A164" s="274" t="s">
        <v>8</v>
      </c>
      <c r="B164" s="274" t="s">
        <v>728</v>
      </c>
      <c r="C164" s="274" t="s">
        <v>24</v>
      </c>
      <c r="D164" s="274" t="s">
        <v>11</v>
      </c>
      <c r="E164" s="274" t="s">
        <v>165</v>
      </c>
      <c r="F164" s="274" t="s">
        <v>26</v>
      </c>
      <c r="G164" s="275">
        <v>2</v>
      </c>
      <c r="H164" s="275">
        <v>2</v>
      </c>
      <c r="I164" s="275">
        <v>3</v>
      </c>
      <c r="J164" s="275">
        <v>3</v>
      </c>
      <c r="K164" s="275">
        <v>1</v>
      </c>
      <c r="L164" s="275">
        <v>3</v>
      </c>
      <c r="M164" s="275">
        <v>2</v>
      </c>
      <c r="N164" s="275">
        <v>2</v>
      </c>
      <c r="O164" s="275">
        <v>2</v>
      </c>
      <c r="P164" s="276">
        <v>2</v>
      </c>
      <c r="Q164" s="276">
        <v>3</v>
      </c>
      <c r="R164" s="276">
        <v>2</v>
      </c>
      <c r="S164" s="276">
        <v>3</v>
      </c>
      <c r="T164" s="276">
        <v>3</v>
      </c>
      <c r="U164" s="275">
        <v>2</v>
      </c>
      <c r="V164" s="275">
        <v>3</v>
      </c>
      <c r="W164" s="276">
        <v>3</v>
      </c>
      <c r="X164" s="276">
        <v>3</v>
      </c>
      <c r="Y164" s="278">
        <f>SUM('Manajemen waktu'!$G164:$X164)</f>
        <v>44</v>
      </c>
      <c r="Z16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65" spans="1:26" ht="22.5" customHeight="1" x14ac:dyDescent="0.2">
      <c r="A165" s="274" t="s">
        <v>8</v>
      </c>
      <c r="B165" s="274" t="s">
        <v>729</v>
      </c>
      <c r="C165" s="274" t="s">
        <v>24</v>
      </c>
      <c r="D165" s="274" t="s">
        <v>69</v>
      </c>
      <c r="E165" s="274" t="s">
        <v>70</v>
      </c>
      <c r="F165" s="274" t="s">
        <v>21</v>
      </c>
      <c r="G165" s="275">
        <v>3</v>
      </c>
      <c r="H165" s="275">
        <v>3</v>
      </c>
      <c r="I165" s="275">
        <v>2</v>
      </c>
      <c r="J165" s="275">
        <v>2</v>
      </c>
      <c r="K165" s="275">
        <v>3</v>
      </c>
      <c r="L165" s="275">
        <v>2</v>
      </c>
      <c r="M165" s="275">
        <v>2</v>
      </c>
      <c r="N165" s="275">
        <v>3</v>
      </c>
      <c r="O165" s="275">
        <v>2</v>
      </c>
      <c r="P165" s="276">
        <v>4</v>
      </c>
      <c r="Q165" s="276">
        <v>3</v>
      </c>
      <c r="R165" s="276">
        <v>3</v>
      </c>
      <c r="S165" s="276">
        <v>2</v>
      </c>
      <c r="T165" s="276">
        <v>3</v>
      </c>
      <c r="U165" s="275">
        <v>2</v>
      </c>
      <c r="V165" s="275">
        <v>2</v>
      </c>
      <c r="W165" s="276">
        <v>3</v>
      </c>
      <c r="X165" s="276">
        <v>3</v>
      </c>
      <c r="Y165" s="278">
        <f>SUM('Manajemen waktu'!$G165:$X165)</f>
        <v>47</v>
      </c>
      <c r="Z165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66" spans="1:26" ht="22.5" customHeight="1" x14ac:dyDescent="0.2">
      <c r="A166" s="274" t="s">
        <v>8</v>
      </c>
      <c r="B166" s="274" t="s">
        <v>730</v>
      </c>
      <c r="C166" s="274" t="s">
        <v>24</v>
      </c>
      <c r="D166" s="274" t="s">
        <v>69</v>
      </c>
      <c r="E166" s="274" t="s">
        <v>73</v>
      </c>
      <c r="F166" s="274" t="s">
        <v>157</v>
      </c>
      <c r="G166" s="275">
        <v>3</v>
      </c>
      <c r="H166" s="275">
        <v>3</v>
      </c>
      <c r="I166" s="275">
        <v>2</v>
      </c>
      <c r="J166" s="275">
        <v>4</v>
      </c>
      <c r="K166" s="275">
        <v>3</v>
      </c>
      <c r="L166" s="275">
        <v>1</v>
      </c>
      <c r="M166" s="275">
        <v>1</v>
      </c>
      <c r="N166" s="275">
        <v>3</v>
      </c>
      <c r="O166" s="275">
        <v>4</v>
      </c>
      <c r="P166" s="276">
        <v>3</v>
      </c>
      <c r="Q166" s="276">
        <v>4</v>
      </c>
      <c r="R166" s="276">
        <v>2</v>
      </c>
      <c r="S166" s="276">
        <v>3</v>
      </c>
      <c r="T166" s="276">
        <v>4</v>
      </c>
      <c r="U166" s="275">
        <v>1</v>
      </c>
      <c r="V166" s="275">
        <v>4</v>
      </c>
      <c r="W166" s="276">
        <v>4</v>
      </c>
      <c r="X166" s="276">
        <v>4</v>
      </c>
      <c r="Y166" s="278">
        <f>SUM('Manajemen waktu'!$G166:$X166)</f>
        <v>53</v>
      </c>
      <c r="Z16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67" spans="1:26" ht="22.5" customHeight="1" x14ac:dyDescent="0.2">
      <c r="A167" s="274" t="s">
        <v>8</v>
      </c>
      <c r="B167" s="274" t="s">
        <v>731</v>
      </c>
      <c r="C167" s="274" t="s">
        <v>24</v>
      </c>
      <c r="D167" s="274" t="s">
        <v>11</v>
      </c>
      <c r="E167" s="274" t="s">
        <v>165</v>
      </c>
      <c r="F167" s="274" t="s">
        <v>26</v>
      </c>
      <c r="G167" s="275">
        <v>4</v>
      </c>
      <c r="H167" s="275">
        <v>2</v>
      </c>
      <c r="I167" s="275">
        <v>1</v>
      </c>
      <c r="J167" s="275">
        <v>3</v>
      </c>
      <c r="K167" s="275">
        <v>4</v>
      </c>
      <c r="L167" s="275">
        <v>2</v>
      </c>
      <c r="M167" s="275">
        <v>3</v>
      </c>
      <c r="N167" s="275">
        <v>3</v>
      </c>
      <c r="O167" s="275">
        <v>2</v>
      </c>
      <c r="P167" s="276">
        <v>3</v>
      </c>
      <c r="Q167" s="276">
        <v>3</v>
      </c>
      <c r="R167" s="276">
        <v>3</v>
      </c>
      <c r="S167" s="276">
        <v>2</v>
      </c>
      <c r="T167" s="276">
        <v>3</v>
      </c>
      <c r="U167" s="275">
        <v>2</v>
      </c>
      <c r="V167" s="275">
        <v>4</v>
      </c>
      <c r="W167" s="276">
        <v>4</v>
      </c>
      <c r="X167" s="276">
        <v>3</v>
      </c>
      <c r="Y167" s="278">
        <f>SUM('Manajemen waktu'!$G167:$X167)</f>
        <v>51</v>
      </c>
      <c r="Z167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68" spans="1:26" ht="22.5" customHeight="1" x14ac:dyDescent="0.2">
      <c r="A168" s="274" t="s">
        <v>8</v>
      </c>
      <c r="B168" s="274" t="s">
        <v>732</v>
      </c>
      <c r="C168" s="274" t="s">
        <v>24</v>
      </c>
      <c r="D168" s="274" t="s">
        <v>123</v>
      </c>
      <c r="E168" s="274" t="s">
        <v>61</v>
      </c>
      <c r="F168" s="274" t="s">
        <v>26</v>
      </c>
      <c r="G168" s="275">
        <v>3</v>
      </c>
      <c r="H168" s="275">
        <v>4</v>
      </c>
      <c r="I168" s="275">
        <v>2</v>
      </c>
      <c r="J168" s="275">
        <v>3</v>
      </c>
      <c r="K168" s="275">
        <v>3</v>
      </c>
      <c r="L168" s="275">
        <v>3</v>
      </c>
      <c r="M168" s="275">
        <v>2</v>
      </c>
      <c r="N168" s="275">
        <v>3</v>
      </c>
      <c r="O168" s="275">
        <v>2</v>
      </c>
      <c r="P168" s="276">
        <v>3</v>
      </c>
      <c r="Q168" s="276">
        <v>4</v>
      </c>
      <c r="R168" s="276">
        <v>4</v>
      </c>
      <c r="S168" s="276">
        <v>4</v>
      </c>
      <c r="T168" s="276">
        <v>3</v>
      </c>
      <c r="U168" s="275">
        <v>2</v>
      </c>
      <c r="V168" s="275">
        <v>3</v>
      </c>
      <c r="W168" s="276">
        <v>4</v>
      </c>
      <c r="X168" s="276">
        <v>3</v>
      </c>
      <c r="Y168" s="278">
        <f>SUM('Manajemen waktu'!$G168:$X168)</f>
        <v>55</v>
      </c>
      <c r="Z16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69" spans="1:26" ht="22.5" customHeight="1" x14ac:dyDescent="0.2">
      <c r="A169" s="274" t="s">
        <v>8</v>
      </c>
      <c r="B169" s="274" t="s">
        <v>733</v>
      </c>
      <c r="C169" s="274" t="s">
        <v>10</v>
      </c>
      <c r="D169" s="274" t="s">
        <v>11</v>
      </c>
      <c r="E169" s="274" t="s">
        <v>12</v>
      </c>
      <c r="F169" s="274" t="s">
        <v>157</v>
      </c>
      <c r="G169" s="275">
        <v>2</v>
      </c>
      <c r="H169" s="275">
        <v>2</v>
      </c>
      <c r="I169" s="275">
        <v>4</v>
      </c>
      <c r="J169" s="275">
        <v>2</v>
      </c>
      <c r="K169" s="275">
        <v>1</v>
      </c>
      <c r="L169" s="275">
        <v>3</v>
      </c>
      <c r="M169" s="275">
        <v>3</v>
      </c>
      <c r="N169" s="275">
        <v>2</v>
      </c>
      <c r="O169" s="275">
        <v>2</v>
      </c>
      <c r="P169" s="276">
        <v>2</v>
      </c>
      <c r="Q169" s="276">
        <v>1</v>
      </c>
      <c r="R169" s="276">
        <v>2</v>
      </c>
      <c r="S169" s="276">
        <v>1</v>
      </c>
      <c r="T169" s="276">
        <v>1</v>
      </c>
      <c r="U169" s="275">
        <v>4</v>
      </c>
      <c r="V169" s="275">
        <v>2</v>
      </c>
      <c r="W169" s="276">
        <v>2</v>
      </c>
      <c r="X169" s="276">
        <v>1</v>
      </c>
      <c r="Y169" s="278">
        <f>SUM('Manajemen waktu'!$G169:$X169)</f>
        <v>37</v>
      </c>
      <c r="Z169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70" spans="1:26" ht="22.5" customHeight="1" x14ac:dyDescent="0.2">
      <c r="A170" s="274" t="s">
        <v>8</v>
      </c>
      <c r="B170" s="274" t="s">
        <v>734</v>
      </c>
      <c r="C170" s="274" t="s">
        <v>24</v>
      </c>
      <c r="D170" s="274" t="s">
        <v>624</v>
      </c>
      <c r="E170" s="274" t="s">
        <v>165</v>
      </c>
      <c r="F170" s="274" t="s">
        <v>21</v>
      </c>
      <c r="G170" s="275">
        <v>3</v>
      </c>
      <c r="H170" s="275">
        <v>2</v>
      </c>
      <c r="I170" s="275">
        <v>2</v>
      </c>
      <c r="J170" s="275">
        <v>3</v>
      </c>
      <c r="K170" s="275">
        <v>2</v>
      </c>
      <c r="L170" s="275">
        <v>3</v>
      </c>
      <c r="M170" s="275">
        <v>2</v>
      </c>
      <c r="N170" s="275">
        <v>3</v>
      </c>
      <c r="O170" s="275">
        <v>2</v>
      </c>
      <c r="P170" s="276">
        <v>3</v>
      </c>
      <c r="Q170" s="276">
        <v>2</v>
      </c>
      <c r="R170" s="276">
        <v>3</v>
      </c>
      <c r="S170" s="276">
        <v>4</v>
      </c>
      <c r="T170" s="276">
        <v>2</v>
      </c>
      <c r="U170" s="275">
        <v>3</v>
      </c>
      <c r="V170" s="275">
        <v>4</v>
      </c>
      <c r="W170" s="276">
        <v>4</v>
      </c>
      <c r="X170" s="276">
        <v>2</v>
      </c>
      <c r="Y170" s="278">
        <f>SUM('Manajemen waktu'!$G170:$X170)</f>
        <v>49</v>
      </c>
      <c r="Z17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71" spans="1:26" ht="22.5" customHeight="1" x14ac:dyDescent="0.2">
      <c r="A171" s="274" t="s">
        <v>8</v>
      </c>
      <c r="B171" s="274" t="s">
        <v>735</v>
      </c>
      <c r="C171" s="274" t="s">
        <v>24</v>
      </c>
      <c r="D171" s="274" t="s">
        <v>624</v>
      </c>
      <c r="E171" s="274" t="s">
        <v>70</v>
      </c>
      <c r="F171" s="274" t="s">
        <v>157</v>
      </c>
      <c r="G171" s="275">
        <v>4</v>
      </c>
      <c r="H171" s="275">
        <v>4</v>
      </c>
      <c r="I171" s="275">
        <v>1</v>
      </c>
      <c r="J171" s="275">
        <v>4</v>
      </c>
      <c r="K171" s="275">
        <v>4</v>
      </c>
      <c r="L171" s="275">
        <v>1</v>
      </c>
      <c r="M171" s="275">
        <v>3</v>
      </c>
      <c r="N171" s="275">
        <v>4</v>
      </c>
      <c r="O171" s="275">
        <v>4</v>
      </c>
      <c r="P171" s="276">
        <v>2</v>
      </c>
      <c r="Q171" s="276">
        <v>3</v>
      </c>
      <c r="R171" s="276">
        <v>4</v>
      </c>
      <c r="S171" s="276">
        <v>4</v>
      </c>
      <c r="T171" s="276">
        <v>3</v>
      </c>
      <c r="U171" s="275">
        <v>2</v>
      </c>
      <c r="V171" s="275">
        <v>4</v>
      </c>
      <c r="W171" s="276">
        <v>4</v>
      </c>
      <c r="X171" s="276">
        <v>3</v>
      </c>
      <c r="Y171" s="278">
        <f>SUM('Manajemen waktu'!$G171:$X171)</f>
        <v>58</v>
      </c>
      <c r="Z17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72" spans="1:26" ht="22.5" customHeight="1" x14ac:dyDescent="0.2">
      <c r="A172" s="274" t="s">
        <v>8</v>
      </c>
      <c r="B172" s="274" t="s">
        <v>736</v>
      </c>
      <c r="C172" s="274" t="s">
        <v>24</v>
      </c>
      <c r="D172" s="274" t="s">
        <v>624</v>
      </c>
      <c r="E172" s="274" t="s">
        <v>17</v>
      </c>
      <c r="F172" s="274" t="s">
        <v>13</v>
      </c>
      <c r="G172" s="275">
        <v>4</v>
      </c>
      <c r="H172" s="275">
        <v>3</v>
      </c>
      <c r="I172" s="275">
        <v>1</v>
      </c>
      <c r="J172" s="275">
        <v>2</v>
      </c>
      <c r="K172" s="275">
        <v>4</v>
      </c>
      <c r="L172" s="275">
        <v>1</v>
      </c>
      <c r="M172" s="275">
        <v>2</v>
      </c>
      <c r="N172" s="275">
        <v>2</v>
      </c>
      <c r="O172" s="275">
        <v>4</v>
      </c>
      <c r="P172" s="276">
        <v>3</v>
      </c>
      <c r="Q172" s="276">
        <v>4</v>
      </c>
      <c r="R172" s="276">
        <v>4</v>
      </c>
      <c r="S172" s="276">
        <v>4</v>
      </c>
      <c r="T172" s="276">
        <v>2</v>
      </c>
      <c r="U172" s="275">
        <v>1</v>
      </c>
      <c r="V172" s="275">
        <v>3</v>
      </c>
      <c r="W172" s="276">
        <v>2</v>
      </c>
      <c r="X172" s="276">
        <v>4</v>
      </c>
      <c r="Y172" s="278">
        <f>SUM('Manajemen waktu'!$G172:$X172)</f>
        <v>50</v>
      </c>
      <c r="Z172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73" spans="1:26" ht="22.5" customHeight="1" x14ac:dyDescent="0.2">
      <c r="A173" s="274" t="s">
        <v>8</v>
      </c>
      <c r="B173" s="274" t="s">
        <v>737</v>
      </c>
      <c r="C173" s="274" t="s">
        <v>10</v>
      </c>
      <c r="D173" s="274" t="s">
        <v>60</v>
      </c>
      <c r="E173" s="274" t="s">
        <v>61</v>
      </c>
      <c r="F173" s="274" t="s">
        <v>26</v>
      </c>
      <c r="G173" s="275">
        <v>3</v>
      </c>
      <c r="H173" s="275">
        <v>4</v>
      </c>
      <c r="I173" s="275">
        <v>3</v>
      </c>
      <c r="J173" s="275">
        <v>4</v>
      </c>
      <c r="K173" s="275">
        <v>2</v>
      </c>
      <c r="L173" s="275">
        <v>2</v>
      </c>
      <c r="M173" s="275">
        <v>2</v>
      </c>
      <c r="N173" s="275">
        <v>3</v>
      </c>
      <c r="O173" s="275">
        <v>4</v>
      </c>
      <c r="P173" s="276">
        <v>2</v>
      </c>
      <c r="Q173" s="276">
        <v>4</v>
      </c>
      <c r="R173" s="276">
        <v>4</v>
      </c>
      <c r="S173" s="276">
        <v>4</v>
      </c>
      <c r="T173" s="276">
        <v>4</v>
      </c>
      <c r="U173" s="275">
        <v>3</v>
      </c>
      <c r="V173" s="275">
        <v>3</v>
      </c>
      <c r="W173" s="276">
        <v>4</v>
      </c>
      <c r="X173" s="276">
        <v>2</v>
      </c>
      <c r="Y173" s="278">
        <f>SUM('Manajemen waktu'!$G173:$X173)</f>
        <v>57</v>
      </c>
      <c r="Z173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74" spans="1:26" ht="22.5" customHeight="1" x14ac:dyDescent="0.2">
      <c r="A174" s="274" t="s">
        <v>8</v>
      </c>
      <c r="B174" s="274" t="s">
        <v>738</v>
      </c>
      <c r="C174" s="274" t="s">
        <v>10</v>
      </c>
      <c r="D174" s="274" t="s">
        <v>628</v>
      </c>
      <c r="E174" s="274" t="s">
        <v>64</v>
      </c>
      <c r="F174" s="274" t="s">
        <v>13</v>
      </c>
      <c r="G174" s="275">
        <v>4</v>
      </c>
      <c r="H174" s="275">
        <v>4</v>
      </c>
      <c r="I174" s="275">
        <v>1</v>
      </c>
      <c r="J174" s="275">
        <v>4</v>
      </c>
      <c r="K174" s="275">
        <v>4</v>
      </c>
      <c r="L174" s="275">
        <v>2</v>
      </c>
      <c r="M174" s="275">
        <v>2</v>
      </c>
      <c r="N174" s="275">
        <v>4</v>
      </c>
      <c r="O174" s="275">
        <v>4</v>
      </c>
      <c r="P174" s="276">
        <v>4</v>
      </c>
      <c r="Q174" s="276">
        <v>2</v>
      </c>
      <c r="R174" s="276">
        <v>4</v>
      </c>
      <c r="S174" s="276">
        <v>4</v>
      </c>
      <c r="T174" s="276">
        <v>4</v>
      </c>
      <c r="U174" s="275">
        <v>2</v>
      </c>
      <c r="V174" s="275">
        <v>3</v>
      </c>
      <c r="W174" s="276">
        <v>2</v>
      </c>
      <c r="X174" s="276">
        <v>3</v>
      </c>
      <c r="Y174" s="278">
        <f>SUM('Manajemen waktu'!$G174:$X174)</f>
        <v>57</v>
      </c>
      <c r="Z174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75" spans="1:26" ht="22.5" customHeight="1" x14ac:dyDescent="0.2">
      <c r="A175" s="274" t="s">
        <v>8</v>
      </c>
      <c r="B175" s="274" t="s">
        <v>739</v>
      </c>
      <c r="C175" s="274" t="s">
        <v>24</v>
      </c>
      <c r="D175" s="274" t="s">
        <v>103</v>
      </c>
      <c r="E175" s="274" t="s">
        <v>17</v>
      </c>
      <c r="F175" s="274" t="s">
        <v>21</v>
      </c>
      <c r="G175" s="275">
        <v>4</v>
      </c>
      <c r="H175" s="275">
        <v>4</v>
      </c>
      <c r="I175" s="275">
        <v>2</v>
      </c>
      <c r="J175" s="275">
        <v>4</v>
      </c>
      <c r="K175" s="275">
        <v>4</v>
      </c>
      <c r="L175" s="275">
        <v>1</v>
      </c>
      <c r="M175" s="275">
        <v>1</v>
      </c>
      <c r="N175" s="275">
        <v>4</v>
      </c>
      <c r="O175" s="275">
        <v>4</v>
      </c>
      <c r="P175" s="276">
        <v>4</v>
      </c>
      <c r="Q175" s="276">
        <v>4</v>
      </c>
      <c r="R175" s="276">
        <v>4</v>
      </c>
      <c r="S175" s="276">
        <v>4</v>
      </c>
      <c r="T175" s="276">
        <v>3</v>
      </c>
      <c r="U175" s="275">
        <v>1</v>
      </c>
      <c r="V175" s="275">
        <v>4</v>
      </c>
      <c r="W175" s="276">
        <v>4</v>
      </c>
      <c r="X175" s="276">
        <v>4</v>
      </c>
      <c r="Y175" s="278">
        <f>SUM('Manajemen waktu'!$G175:$X175)</f>
        <v>60</v>
      </c>
      <c r="Z175" s="292" t="str">
        <f>IF(Form_Responses345[[#This Row],[Total X2]]&lt;42.105,"RENDAH",IF(Form_Responses345[[#This Row],[Total X2]]&lt;59.128,"SEDANG",IF(Form_Responses345[[#This Row],[Total X2]]&gt;59.128,"TINGGI")))</f>
        <v>TINGGI</v>
      </c>
    </row>
    <row r="176" spans="1:26" ht="22.5" customHeight="1" x14ac:dyDescent="0.2">
      <c r="A176" s="274" t="s">
        <v>8</v>
      </c>
      <c r="B176" s="274" t="s">
        <v>740</v>
      </c>
      <c r="C176" s="274" t="s">
        <v>10</v>
      </c>
      <c r="D176" s="274" t="s">
        <v>11</v>
      </c>
      <c r="E176" s="274" t="s">
        <v>12</v>
      </c>
      <c r="F176" s="274" t="s">
        <v>21</v>
      </c>
      <c r="G176" s="275">
        <v>3</v>
      </c>
      <c r="H176" s="275">
        <v>3</v>
      </c>
      <c r="I176" s="275">
        <v>2</v>
      </c>
      <c r="J176" s="275">
        <v>2</v>
      </c>
      <c r="K176" s="275">
        <v>3</v>
      </c>
      <c r="L176" s="275">
        <v>1</v>
      </c>
      <c r="M176" s="275">
        <v>2</v>
      </c>
      <c r="N176" s="275">
        <v>3</v>
      </c>
      <c r="O176" s="275">
        <v>2</v>
      </c>
      <c r="P176" s="276">
        <v>3</v>
      </c>
      <c r="Q176" s="276">
        <v>3</v>
      </c>
      <c r="R176" s="276">
        <v>2</v>
      </c>
      <c r="S176" s="276">
        <v>3</v>
      </c>
      <c r="T176" s="276">
        <v>3</v>
      </c>
      <c r="U176" s="275">
        <v>2</v>
      </c>
      <c r="V176" s="275">
        <v>2</v>
      </c>
      <c r="W176" s="276">
        <v>3</v>
      </c>
      <c r="X176" s="276">
        <v>3</v>
      </c>
      <c r="Y176" s="278">
        <f>SUM('Manajemen waktu'!$G176:$X176)</f>
        <v>45</v>
      </c>
      <c r="Z176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77" spans="1:26" ht="22.5" customHeight="1" x14ac:dyDescent="0.2">
      <c r="A177" s="274" t="s">
        <v>8</v>
      </c>
      <c r="B177" s="274" t="s">
        <v>741</v>
      </c>
      <c r="C177" s="274" t="s">
        <v>10</v>
      </c>
      <c r="D177" s="274" t="s">
        <v>624</v>
      </c>
      <c r="E177" s="274" t="s">
        <v>70</v>
      </c>
      <c r="F177" s="274" t="s">
        <v>21</v>
      </c>
      <c r="G177" s="275">
        <v>2</v>
      </c>
      <c r="H177" s="275">
        <v>3</v>
      </c>
      <c r="I177" s="275">
        <v>3</v>
      </c>
      <c r="J177" s="275">
        <v>2</v>
      </c>
      <c r="K177" s="275">
        <v>1</v>
      </c>
      <c r="L177" s="275">
        <v>2</v>
      </c>
      <c r="M177" s="275">
        <v>2</v>
      </c>
      <c r="N177" s="275">
        <v>3</v>
      </c>
      <c r="O177" s="275">
        <v>2</v>
      </c>
      <c r="P177" s="276">
        <v>2</v>
      </c>
      <c r="Q177" s="276">
        <v>2</v>
      </c>
      <c r="R177" s="276">
        <v>3</v>
      </c>
      <c r="S177" s="276">
        <v>2</v>
      </c>
      <c r="T177" s="276">
        <v>2</v>
      </c>
      <c r="U177" s="275">
        <v>3</v>
      </c>
      <c r="V177" s="275">
        <v>1</v>
      </c>
      <c r="W177" s="276">
        <v>2</v>
      </c>
      <c r="X177" s="276">
        <v>2</v>
      </c>
      <c r="Y177" s="278">
        <f>SUM('Manajemen waktu'!$G177:$X177)</f>
        <v>39</v>
      </c>
      <c r="Z177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78" spans="1:26" ht="22.5" customHeight="1" x14ac:dyDescent="0.2">
      <c r="A178" s="274" t="s">
        <v>8</v>
      </c>
      <c r="B178" s="274" t="s">
        <v>742</v>
      </c>
      <c r="C178" s="274" t="s">
        <v>10</v>
      </c>
      <c r="D178" s="274" t="s">
        <v>113</v>
      </c>
      <c r="E178" s="274" t="s">
        <v>73</v>
      </c>
      <c r="F178" s="274" t="s">
        <v>26</v>
      </c>
      <c r="G178" s="275">
        <v>3</v>
      </c>
      <c r="H178" s="275">
        <v>3</v>
      </c>
      <c r="I178" s="275">
        <v>2</v>
      </c>
      <c r="J178" s="275">
        <v>2</v>
      </c>
      <c r="K178" s="275">
        <v>2</v>
      </c>
      <c r="L178" s="275">
        <v>2</v>
      </c>
      <c r="M178" s="275">
        <v>2</v>
      </c>
      <c r="N178" s="275">
        <v>2</v>
      </c>
      <c r="O178" s="275">
        <v>2</v>
      </c>
      <c r="P178" s="276">
        <v>3</v>
      </c>
      <c r="Q178" s="276">
        <v>3</v>
      </c>
      <c r="R178" s="276">
        <v>2</v>
      </c>
      <c r="S178" s="276">
        <v>3</v>
      </c>
      <c r="T178" s="276">
        <v>3</v>
      </c>
      <c r="U178" s="275">
        <v>3</v>
      </c>
      <c r="V178" s="275">
        <v>2</v>
      </c>
      <c r="W178" s="276">
        <v>2</v>
      </c>
      <c r="X178" s="276">
        <v>2</v>
      </c>
      <c r="Y178" s="278">
        <f>SUM('Manajemen waktu'!$G178:$X178)</f>
        <v>43</v>
      </c>
      <c r="Z178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79" spans="1:26" ht="22.5" customHeight="1" x14ac:dyDescent="0.2">
      <c r="A179" s="274" t="s">
        <v>8</v>
      </c>
      <c r="B179" s="274" t="s">
        <v>743</v>
      </c>
      <c r="C179" s="274" t="s">
        <v>10</v>
      </c>
      <c r="D179" s="274" t="s">
        <v>113</v>
      </c>
      <c r="E179" s="274" t="s">
        <v>47</v>
      </c>
      <c r="F179" s="274" t="s">
        <v>26</v>
      </c>
      <c r="G179" s="275">
        <v>2</v>
      </c>
      <c r="H179" s="275">
        <v>3</v>
      </c>
      <c r="I179" s="275">
        <v>3</v>
      </c>
      <c r="J179" s="275">
        <v>3</v>
      </c>
      <c r="K179" s="275">
        <v>2</v>
      </c>
      <c r="L179" s="275">
        <v>2</v>
      </c>
      <c r="M179" s="275">
        <v>4</v>
      </c>
      <c r="N179" s="275">
        <v>2</v>
      </c>
      <c r="O179" s="275">
        <v>2</v>
      </c>
      <c r="P179" s="276">
        <v>3</v>
      </c>
      <c r="Q179" s="276">
        <v>2</v>
      </c>
      <c r="R179" s="276">
        <v>2</v>
      </c>
      <c r="S179" s="276">
        <v>2</v>
      </c>
      <c r="T179" s="276">
        <v>1</v>
      </c>
      <c r="U179" s="275">
        <v>4</v>
      </c>
      <c r="V179" s="275">
        <v>3</v>
      </c>
      <c r="W179" s="276">
        <v>1</v>
      </c>
      <c r="X179" s="276">
        <v>1</v>
      </c>
      <c r="Y179" s="278">
        <f>SUM('Manajemen waktu'!$G179:$X179)</f>
        <v>42</v>
      </c>
      <c r="Z179" s="292" t="str">
        <f>IF(Form_Responses345[[#This Row],[Total X2]]&lt;42.105,"RENDAH",IF(Form_Responses345[[#This Row],[Total X2]]&lt;59.128,"SEDANG",IF(Form_Responses345[[#This Row],[Total X2]]&gt;59.128,"TINGGI")))</f>
        <v>RENDAH</v>
      </c>
    </row>
    <row r="180" spans="1:26" ht="22.5" customHeight="1" x14ac:dyDescent="0.2">
      <c r="A180" s="274" t="s">
        <v>8</v>
      </c>
      <c r="B180" s="274" t="s">
        <v>744</v>
      </c>
      <c r="C180" s="274" t="s">
        <v>10</v>
      </c>
      <c r="D180" s="274" t="s">
        <v>123</v>
      </c>
      <c r="E180" s="274" t="s">
        <v>61</v>
      </c>
      <c r="F180" s="274" t="s">
        <v>13</v>
      </c>
      <c r="G180" s="275">
        <v>3</v>
      </c>
      <c r="H180" s="275">
        <v>3</v>
      </c>
      <c r="I180" s="275">
        <v>2</v>
      </c>
      <c r="J180" s="275">
        <v>3</v>
      </c>
      <c r="K180" s="275">
        <v>2</v>
      </c>
      <c r="L180" s="275">
        <v>2</v>
      </c>
      <c r="M180" s="275">
        <v>2</v>
      </c>
      <c r="N180" s="275">
        <v>3</v>
      </c>
      <c r="O180" s="275">
        <v>2</v>
      </c>
      <c r="P180" s="276">
        <v>3</v>
      </c>
      <c r="Q180" s="276">
        <v>3</v>
      </c>
      <c r="R180" s="276">
        <v>2</v>
      </c>
      <c r="S180" s="276">
        <v>3</v>
      </c>
      <c r="T180" s="276">
        <v>3</v>
      </c>
      <c r="U180" s="275">
        <v>2</v>
      </c>
      <c r="V180" s="275">
        <v>3</v>
      </c>
      <c r="W180" s="276">
        <v>3</v>
      </c>
      <c r="X180" s="276">
        <v>3</v>
      </c>
      <c r="Y180" s="278">
        <f>SUM('Manajemen waktu'!$G180:$X180)</f>
        <v>47</v>
      </c>
      <c r="Z180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81" spans="1:26" ht="22.5" customHeight="1" x14ac:dyDescent="0.2">
      <c r="A181" s="274" t="s">
        <v>8</v>
      </c>
      <c r="B181" s="274" t="s">
        <v>745</v>
      </c>
      <c r="C181" s="274" t="s">
        <v>10</v>
      </c>
      <c r="D181" s="274" t="s">
        <v>110</v>
      </c>
      <c r="E181" s="274" t="s">
        <v>90</v>
      </c>
      <c r="F181" s="274" t="s">
        <v>26</v>
      </c>
      <c r="G181" s="275">
        <v>4</v>
      </c>
      <c r="H181" s="275">
        <v>2</v>
      </c>
      <c r="I181" s="275">
        <v>2</v>
      </c>
      <c r="J181" s="275">
        <v>4</v>
      </c>
      <c r="K181" s="275">
        <v>3</v>
      </c>
      <c r="L181" s="275">
        <v>1</v>
      </c>
      <c r="M181" s="275">
        <v>1</v>
      </c>
      <c r="N181" s="275">
        <v>2</v>
      </c>
      <c r="O181" s="275">
        <v>4</v>
      </c>
      <c r="P181" s="276">
        <v>4</v>
      </c>
      <c r="Q181" s="276">
        <v>4</v>
      </c>
      <c r="R181" s="276">
        <v>3</v>
      </c>
      <c r="S181" s="276">
        <v>4</v>
      </c>
      <c r="T181" s="276">
        <v>4</v>
      </c>
      <c r="U181" s="275">
        <v>2</v>
      </c>
      <c r="V181" s="275">
        <v>3</v>
      </c>
      <c r="W181" s="276">
        <v>3</v>
      </c>
      <c r="X181" s="276">
        <v>3</v>
      </c>
      <c r="Y181" s="278">
        <f>SUM('Manajemen waktu'!$G181:$X181)</f>
        <v>53</v>
      </c>
      <c r="Z181" s="292" t="str">
        <f>IF(Form_Responses345[[#This Row],[Total X2]]&lt;42.105,"RENDAH",IF(Form_Responses345[[#This Row],[Total X2]]&lt;59.128,"SEDANG",IF(Form_Responses345[[#This Row],[Total X2]]&gt;59.128,"TINGGI")))</f>
        <v>SEDANG</v>
      </c>
    </row>
    <row r="182" spans="1:26" ht="15.75" customHeight="1" x14ac:dyDescent="0.2">
      <c r="P182" s="279"/>
      <c r="Q182" s="279"/>
      <c r="R182" s="279"/>
      <c r="S182" s="279"/>
      <c r="T182" s="279"/>
      <c r="W182" s="279"/>
      <c r="X182" s="279"/>
    </row>
    <row r="183" spans="1:26" ht="15.75" customHeight="1" x14ac:dyDescent="0.2">
      <c r="P183" s="279"/>
      <c r="Q183" s="279"/>
      <c r="R183" s="279"/>
      <c r="S183" s="279"/>
      <c r="T183" s="279"/>
      <c r="W183" s="279"/>
      <c r="X183" s="279"/>
    </row>
    <row r="184" spans="1:26" ht="15.75" customHeight="1" x14ac:dyDescent="0.2">
      <c r="P184" s="279"/>
      <c r="Q184" s="279"/>
      <c r="R184" s="279"/>
      <c r="S184" s="279"/>
      <c r="T184" s="279"/>
      <c r="W184" s="279"/>
      <c r="X184" s="279"/>
    </row>
    <row r="185" spans="1:26" ht="15.75" customHeight="1" x14ac:dyDescent="0.2">
      <c r="P185" s="279"/>
      <c r="Q185" s="279"/>
      <c r="R185" s="279"/>
      <c r="S185" s="279"/>
      <c r="T185" s="279"/>
      <c r="W185" s="279"/>
      <c r="X185" s="279"/>
    </row>
    <row r="186" spans="1:26" ht="15.75" customHeight="1" x14ac:dyDescent="0.2">
      <c r="P186" s="279"/>
      <c r="Q186" s="279"/>
      <c r="R186" s="279"/>
      <c r="S186" s="279"/>
      <c r="T186" s="279"/>
      <c r="W186" s="279"/>
      <c r="X186" s="279"/>
    </row>
    <row r="187" spans="1:26" ht="15.75" customHeight="1" x14ac:dyDescent="0.2">
      <c r="P187" s="279"/>
      <c r="Q187" s="279"/>
      <c r="R187" s="279"/>
      <c r="S187" s="279"/>
      <c r="T187" s="279"/>
      <c r="W187" s="279"/>
      <c r="X187" s="279"/>
    </row>
    <row r="188" spans="1:26" ht="15.75" customHeight="1" x14ac:dyDescent="0.2">
      <c r="P188" s="279"/>
      <c r="Q188" s="279"/>
      <c r="R188" s="279"/>
      <c r="S188" s="279"/>
      <c r="T188" s="279"/>
      <c r="W188" s="279"/>
      <c r="X188" s="279"/>
    </row>
    <row r="189" spans="1:26" ht="15.75" customHeight="1" x14ac:dyDescent="0.2">
      <c r="P189" s="279"/>
      <c r="Q189" s="279"/>
      <c r="R189" s="279"/>
      <c r="S189" s="279"/>
      <c r="T189" s="279"/>
      <c r="W189" s="279"/>
      <c r="X189" s="279"/>
    </row>
    <row r="190" spans="1:26" ht="15.75" customHeight="1" x14ac:dyDescent="0.2">
      <c r="P190" s="279"/>
      <c r="Q190" s="279"/>
      <c r="R190" s="279"/>
      <c r="S190" s="279"/>
      <c r="T190" s="279"/>
      <c r="W190" s="279"/>
      <c r="X190" s="279"/>
    </row>
    <row r="191" spans="1:26" ht="15.75" customHeight="1" x14ac:dyDescent="0.2">
      <c r="P191" s="279"/>
      <c r="Q191" s="279"/>
      <c r="R191" s="279"/>
      <c r="S191" s="279"/>
      <c r="T191" s="279"/>
      <c r="W191" s="279"/>
      <c r="X191" s="279"/>
    </row>
    <row r="192" spans="1:26" ht="15.75" customHeight="1" x14ac:dyDescent="0.2">
      <c r="P192" s="279"/>
      <c r="Q192" s="279"/>
      <c r="R192" s="279"/>
      <c r="S192" s="279"/>
      <c r="T192" s="279"/>
      <c r="W192" s="279"/>
      <c r="X192" s="279"/>
    </row>
    <row r="193" spans="16:24" ht="15.75" customHeight="1" x14ac:dyDescent="0.2">
      <c r="P193" s="279"/>
      <c r="Q193" s="279"/>
      <c r="R193" s="279"/>
      <c r="S193" s="279"/>
      <c r="T193" s="279"/>
      <c r="W193" s="279"/>
      <c r="X193" s="279"/>
    </row>
    <row r="194" spans="16:24" ht="15.75" customHeight="1" x14ac:dyDescent="0.2">
      <c r="P194" s="279"/>
      <c r="Q194" s="279"/>
      <c r="R194" s="279"/>
      <c r="S194" s="279"/>
      <c r="T194" s="279"/>
      <c r="W194" s="279"/>
      <c r="X194" s="279"/>
    </row>
    <row r="195" spans="16:24" ht="15.75" customHeight="1" x14ac:dyDescent="0.2">
      <c r="P195" s="279"/>
      <c r="Q195" s="279"/>
      <c r="R195" s="279"/>
      <c r="S195" s="279"/>
      <c r="T195" s="279"/>
      <c r="W195" s="279"/>
      <c r="X195" s="279"/>
    </row>
    <row r="196" spans="16:24" ht="15.75" customHeight="1" x14ac:dyDescent="0.2">
      <c r="P196" s="279"/>
      <c r="Q196" s="279"/>
      <c r="R196" s="279"/>
      <c r="S196" s="279"/>
      <c r="T196" s="279"/>
      <c r="W196" s="279"/>
      <c r="X196" s="279"/>
    </row>
    <row r="197" spans="16:24" ht="15.75" customHeight="1" x14ac:dyDescent="0.2">
      <c r="P197" s="279"/>
      <c r="Q197" s="279"/>
      <c r="R197" s="279"/>
      <c r="S197" s="279"/>
      <c r="T197" s="279"/>
      <c r="W197" s="279"/>
      <c r="X197" s="279"/>
    </row>
    <row r="198" spans="16:24" ht="15.75" customHeight="1" x14ac:dyDescent="0.2">
      <c r="P198" s="279"/>
      <c r="Q198" s="279"/>
      <c r="R198" s="279"/>
      <c r="S198" s="279"/>
      <c r="T198" s="279"/>
      <c r="W198" s="279"/>
      <c r="X198" s="279"/>
    </row>
    <row r="199" spans="16:24" ht="15.75" customHeight="1" x14ac:dyDescent="0.2">
      <c r="P199" s="279"/>
      <c r="Q199" s="279"/>
      <c r="R199" s="279"/>
      <c r="S199" s="279"/>
      <c r="T199" s="279"/>
      <c r="W199" s="279"/>
      <c r="X199" s="279"/>
    </row>
    <row r="200" spans="16:24" ht="15.75" customHeight="1" x14ac:dyDescent="0.2">
      <c r="P200" s="279"/>
      <c r="Q200" s="279"/>
      <c r="R200" s="279"/>
      <c r="S200" s="279"/>
      <c r="T200" s="279"/>
      <c r="W200" s="279"/>
      <c r="X200" s="279"/>
    </row>
    <row r="201" spans="16:24" ht="15.75" customHeight="1" x14ac:dyDescent="0.2">
      <c r="P201" s="279"/>
      <c r="Q201" s="279"/>
      <c r="R201" s="279"/>
      <c r="S201" s="279"/>
      <c r="T201" s="279"/>
      <c r="W201" s="279"/>
      <c r="X201" s="279"/>
    </row>
    <row r="202" spans="16:24" ht="15.75" customHeight="1" x14ac:dyDescent="0.2">
      <c r="P202" s="279"/>
      <c r="Q202" s="279"/>
      <c r="R202" s="279"/>
      <c r="S202" s="279"/>
      <c r="T202" s="279"/>
      <c r="W202" s="279"/>
      <c r="X202" s="279"/>
    </row>
    <row r="203" spans="16:24" ht="15.75" customHeight="1" x14ac:dyDescent="0.2">
      <c r="P203" s="279"/>
      <c r="Q203" s="279"/>
      <c r="R203" s="279"/>
      <c r="S203" s="279"/>
      <c r="T203" s="279"/>
      <c r="W203" s="279"/>
      <c r="X203" s="279"/>
    </row>
    <row r="204" spans="16:24" ht="15.75" customHeight="1" x14ac:dyDescent="0.2">
      <c r="P204" s="279"/>
      <c r="Q204" s="279"/>
      <c r="R204" s="279"/>
      <c r="S204" s="279"/>
      <c r="T204" s="279"/>
      <c r="W204" s="279"/>
      <c r="X204" s="279"/>
    </row>
    <row r="205" spans="16:24" ht="15.75" customHeight="1" x14ac:dyDescent="0.2">
      <c r="P205" s="279"/>
      <c r="Q205" s="279"/>
      <c r="R205" s="279"/>
      <c r="S205" s="279"/>
      <c r="T205" s="279"/>
      <c r="W205" s="279"/>
      <c r="X205" s="279"/>
    </row>
    <row r="206" spans="16:24" ht="15.75" customHeight="1" x14ac:dyDescent="0.2">
      <c r="P206" s="279"/>
      <c r="Q206" s="279"/>
      <c r="R206" s="279"/>
      <c r="S206" s="279"/>
      <c r="T206" s="279"/>
      <c r="W206" s="279"/>
      <c r="X206" s="279"/>
    </row>
    <row r="207" spans="16:24" ht="15.75" customHeight="1" x14ac:dyDescent="0.2">
      <c r="P207" s="279"/>
      <c r="Q207" s="279"/>
      <c r="R207" s="279"/>
      <c r="S207" s="279"/>
      <c r="T207" s="279"/>
      <c r="W207" s="279"/>
      <c r="X207" s="279"/>
    </row>
    <row r="208" spans="16:24" ht="15.75" customHeight="1" x14ac:dyDescent="0.2">
      <c r="P208" s="279"/>
      <c r="Q208" s="279"/>
      <c r="R208" s="279"/>
      <c r="S208" s="279"/>
      <c r="T208" s="279"/>
      <c r="W208" s="279"/>
      <c r="X208" s="279"/>
    </row>
    <row r="209" spans="16:24" ht="15.75" customHeight="1" x14ac:dyDescent="0.2">
      <c r="P209" s="279"/>
      <c r="Q209" s="279"/>
      <c r="R209" s="279"/>
      <c r="S209" s="279"/>
      <c r="T209" s="279"/>
      <c r="W209" s="279"/>
      <c r="X209" s="279"/>
    </row>
    <row r="210" spans="16:24" ht="15.75" customHeight="1" x14ac:dyDescent="0.2">
      <c r="P210" s="279"/>
      <c r="Q210" s="279"/>
      <c r="R210" s="279"/>
      <c r="S210" s="279"/>
      <c r="T210" s="279"/>
      <c r="W210" s="279"/>
      <c r="X210" s="279"/>
    </row>
    <row r="211" spans="16:24" ht="15.75" customHeight="1" x14ac:dyDescent="0.2">
      <c r="P211" s="279"/>
      <c r="Q211" s="279"/>
      <c r="R211" s="279"/>
      <c r="S211" s="279"/>
      <c r="T211" s="279"/>
      <c r="W211" s="279"/>
      <c r="X211" s="279"/>
    </row>
    <row r="212" spans="16:24" ht="15.75" customHeight="1" x14ac:dyDescent="0.2">
      <c r="P212" s="279"/>
      <c r="Q212" s="279"/>
      <c r="R212" s="279"/>
      <c r="S212" s="279"/>
      <c r="T212" s="279"/>
      <c r="W212" s="279"/>
      <c r="X212" s="279"/>
    </row>
    <row r="213" spans="16:24" ht="15.75" customHeight="1" x14ac:dyDescent="0.2">
      <c r="P213" s="279"/>
      <c r="Q213" s="279"/>
      <c r="R213" s="279"/>
      <c r="S213" s="279"/>
      <c r="T213" s="279"/>
      <c r="W213" s="279"/>
      <c r="X213" s="279"/>
    </row>
    <row r="214" spans="16:24" ht="15.75" customHeight="1" x14ac:dyDescent="0.2">
      <c r="P214" s="279"/>
      <c r="Q214" s="279"/>
      <c r="R214" s="279"/>
      <c r="S214" s="279"/>
      <c r="T214" s="279"/>
      <c r="W214" s="279"/>
      <c r="X214" s="279"/>
    </row>
    <row r="215" spans="16:24" ht="15.75" customHeight="1" x14ac:dyDescent="0.2">
      <c r="P215" s="279"/>
      <c r="Q215" s="279"/>
      <c r="R215" s="279"/>
      <c r="S215" s="279"/>
      <c r="T215" s="279"/>
      <c r="W215" s="279"/>
      <c r="X215" s="279"/>
    </row>
    <row r="216" spans="16:24" ht="15.75" customHeight="1" x14ac:dyDescent="0.2">
      <c r="P216" s="279"/>
      <c r="Q216" s="279"/>
      <c r="R216" s="279"/>
      <c r="S216" s="279"/>
      <c r="T216" s="279"/>
      <c r="W216" s="279"/>
      <c r="X216" s="279"/>
    </row>
    <row r="217" spans="16:24" ht="15.75" customHeight="1" x14ac:dyDescent="0.2">
      <c r="P217" s="279"/>
      <c r="Q217" s="279"/>
      <c r="R217" s="279"/>
      <c r="S217" s="279"/>
      <c r="T217" s="279"/>
      <c r="W217" s="279"/>
      <c r="X217" s="279"/>
    </row>
    <row r="218" spans="16:24" ht="15.75" customHeight="1" x14ac:dyDescent="0.2">
      <c r="P218" s="279"/>
      <c r="Q218" s="279"/>
      <c r="R218" s="279"/>
      <c r="S218" s="279"/>
      <c r="T218" s="279"/>
      <c r="W218" s="279"/>
      <c r="X218" s="279"/>
    </row>
    <row r="219" spans="16:24" ht="15.75" customHeight="1" x14ac:dyDescent="0.2">
      <c r="P219" s="279"/>
      <c r="Q219" s="279"/>
      <c r="R219" s="279"/>
      <c r="S219" s="279"/>
      <c r="T219" s="279"/>
      <c r="W219" s="279"/>
      <c r="X219" s="279"/>
    </row>
    <row r="220" spans="16:24" ht="15.75" customHeight="1" x14ac:dyDescent="0.2">
      <c r="P220" s="279"/>
      <c r="Q220" s="279"/>
      <c r="R220" s="279"/>
      <c r="S220" s="279"/>
      <c r="T220" s="279"/>
      <c r="W220" s="279"/>
      <c r="X220" s="279"/>
    </row>
    <row r="221" spans="16:24" ht="15.75" customHeight="1" x14ac:dyDescent="0.2">
      <c r="P221" s="279"/>
      <c r="Q221" s="279"/>
      <c r="R221" s="279"/>
      <c r="S221" s="279"/>
      <c r="T221" s="279"/>
      <c r="W221" s="279"/>
      <c r="X221" s="279"/>
    </row>
    <row r="222" spans="16:24" ht="15.75" customHeight="1" x14ac:dyDescent="0.2">
      <c r="P222" s="279"/>
      <c r="Q222" s="279"/>
      <c r="R222" s="279"/>
      <c r="S222" s="279"/>
      <c r="T222" s="279"/>
      <c r="W222" s="279"/>
      <c r="X222" s="279"/>
    </row>
    <row r="223" spans="16:24" ht="15.75" customHeight="1" x14ac:dyDescent="0.2">
      <c r="P223" s="279"/>
      <c r="Q223" s="279"/>
      <c r="R223" s="279"/>
      <c r="S223" s="279"/>
      <c r="T223" s="279"/>
      <c r="W223" s="279"/>
      <c r="X223" s="279"/>
    </row>
    <row r="224" spans="16:24" ht="15.75" customHeight="1" x14ac:dyDescent="0.2">
      <c r="P224" s="279"/>
      <c r="Q224" s="279"/>
      <c r="R224" s="279"/>
      <c r="S224" s="279"/>
      <c r="T224" s="279"/>
      <c r="W224" s="279"/>
      <c r="X224" s="279"/>
    </row>
    <row r="225" spans="16:24" ht="15.75" customHeight="1" x14ac:dyDescent="0.2">
      <c r="P225" s="279"/>
      <c r="Q225" s="279"/>
      <c r="R225" s="279"/>
      <c r="S225" s="279"/>
      <c r="T225" s="279"/>
      <c r="W225" s="279"/>
      <c r="X225" s="279"/>
    </row>
    <row r="226" spans="16:24" ht="15.75" customHeight="1" x14ac:dyDescent="0.2">
      <c r="P226" s="279"/>
      <c r="Q226" s="279"/>
      <c r="R226" s="279"/>
      <c r="S226" s="279"/>
      <c r="T226" s="279"/>
      <c r="W226" s="279"/>
      <c r="X226" s="279"/>
    </row>
    <row r="227" spans="16:24" ht="15.75" customHeight="1" x14ac:dyDescent="0.2">
      <c r="P227" s="279"/>
      <c r="Q227" s="279"/>
      <c r="R227" s="279"/>
      <c r="S227" s="279"/>
      <c r="T227" s="279"/>
      <c r="W227" s="279"/>
      <c r="X227" s="279"/>
    </row>
    <row r="228" spans="16:24" ht="15.75" customHeight="1" x14ac:dyDescent="0.2">
      <c r="P228" s="279"/>
      <c r="Q228" s="279"/>
      <c r="R228" s="279"/>
      <c r="S228" s="279"/>
      <c r="T228" s="279"/>
      <c r="W228" s="279"/>
      <c r="X228" s="279"/>
    </row>
    <row r="229" spans="16:24" ht="15.75" customHeight="1" x14ac:dyDescent="0.2">
      <c r="P229" s="279"/>
      <c r="Q229" s="279"/>
      <c r="R229" s="279"/>
      <c r="S229" s="279"/>
      <c r="T229" s="279"/>
      <c r="W229" s="279"/>
      <c r="X229" s="279"/>
    </row>
    <row r="230" spans="16:24" ht="15.75" customHeight="1" x14ac:dyDescent="0.2">
      <c r="P230" s="279"/>
      <c r="Q230" s="279"/>
      <c r="R230" s="279"/>
      <c r="S230" s="279"/>
      <c r="T230" s="279"/>
      <c r="W230" s="279"/>
      <c r="X230" s="279"/>
    </row>
    <row r="231" spans="16:24" ht="15.75" customHeight="1" x14ac:dyDescent="0.2">
      <c r="P231" s="279"/>
      <c r="Q231" s="279"/>
      <c r="R231" s="279"/>
      <c r="S231" s="279"/>
      <c r="T231" s="279"/>
      <c r="W231" s="279"/>
      <c r="X231" s="279"/>
    </row>
    <row r="232" spans="16:24" ht="15.75" customHeight="1" x14ac:dyDescent="0.2">
      <c r="P232" s="279"/>
      <c r="Q232" s="279"/>
      <c r="R232" s="279"/>
      <c r="S232" s="279"/>
      <c r="T232" s="279"/>
      <c r="W232" s="279"/>
      <c r="X232" s="279"/>
    </row>
    <row r="233" spans="16:24" ht="15.75" customHeight="1" x14ac:dyDescent="0.2">
      <c r="P233" s="279"/>
      <c r="Q233" s="279"/>
      <c r="R233" s="279"/>
      <c r="S233" s="279"/>
      <c r="T233" s="279"/>
      <c r="W233" s="279"/>
      <c r="X233" s="279"/>
    </row>
    <row r="234" spans="16:24" ht="15.75" customHeight="1" x14ac:dyDescent="0.2">
      <c r="P234" s="279"/>
      <c r="Q234" s="279"/>
      <c r="R234" s="279"/>
      <c r="S234" s="279"/>
      <c r="T234" s="279"/>
      <c r="W234" s="279"/>
      <c r="X234" s="279"/>
    </row>
    <row r="235" spans="16:24" ht="15.75" customHeight="1" x14ac:dyDescent="0.2">
      <c r="P235" s="279"/>
      <c r="Q235" s="279"/>
      <c r="R235" s="279"/>
      <c r="S235" s="279"/>
      <c r="T235" s="279"/>
      <c r="W235" s="279"/>
      <c r="X235" s="279"/>
    </row>
    <row r="236" spans="16:24" ht="15.75" customHeight="1" x14ac:dyDescent="0.2">
      <c r="P236" s="279"/>
      <c r="Q236" s="279"/>
      <c r="R236" s="279"/>
      <c r="S236" s="279"/>
      <c r="T236" s="279"/>
      <c r="W236" s="279"/>
      <c r="X236" s="279"/>
    </row>
    <row r="237" spans="16:24" ht="15.75" customHeight="1" x14ac:dyDescent="0.2">
      <c r="P237" s="279"/>
      <c r="Q237" s="279"/>
      <c r="R237" s="279"/>
      <c r="S237" s="279"/>
      <c r="T237" s="279"/>
      <c r="W237" s="279"/>
      <c r="X237" s="279"/>
    </row>
    <row r="238" spans="16:24" ht="15.75" customHeight="1" x14ac:dyDescent="0.2">
      <c r="P238" s="279"/>
      <c r="Q238" s="279"/>
      <c r="R238" s="279"/>
      <c r="S238" s="279"/>
      <c r="T238" s="279"/>
      <c r="W238" s="279"/>
      <c r="X238" s="279"/>
    </row>
    <row r="239" spans="16:24" ht="15.75" customHeight="1" x14ac:dyDescent="0.2">
      <c r="P239" s="279"/>
      <c r="Q239" s="279"/>
      <c r="R239" s="279"/>
      <c r="S239" s="279"/>
      <c r="T239" s="279"/>
      <c r="W239" s="279"/>
      <c r="X239" s="279"/>
    </row>
    <row r="240" spans="16:24" ht="15.75" customHeight="1" x14ac:dyDescent="0.2">
      <c r="P240" s="279"/>
      <c r="Q240" s="279"/>
      <c r="R240" s="279"/>
      <c r="S240" s="279"/>
      <c r="T240" s="279"/>
      <c r="W240" s="279"/>
      <c r="X240" s="279"/>
    </row>
    <row r="241" spans="16:24" ht="15.75" customHeight="1" x14ac:dyDescent="0.2">
      <c r="P241" s="279"/>
      <c r="Q241" s="279"/>
      <c r="R241" s="279"/>
      <c r="S241" s="279"/>
      <c r="T241" s="279"/>
      <c r="W241" s="279"/>
      <c r="X241" s="279"/>
    </row>
    <row r="242" spans="16:24" ht="15.75" customHeight="1" x14ac:dyDescent="0.2">
      <c r="P242" s="279"/>
      <c r="Q242" s="279"/>
      <c r="R242" s="279"/>
      <c r="S242" s="279"/>
      <c r="T242" s="279"/>
      <c r="W242" s="279"/>
      <c r="X242" s="279"/>
    </row>
    <row r="243" spans="16:24" ht="15.75" customHeight="1" x14ac:dyDescent="0.2">
      <c r="P243" s="279"/>
      <c r="Q243" s="279"/>
      <c r="R243" s="279"/>
      <c r="S243" s="279"/>
      <c r="T243" s="279"/>
      <c r="W243" s="279"/>
      <c r="X243" s="279"/>
    </row>
    <row r="244" spans="16:24" ht="15.75" customHeight="1" x14ac:dyDescent="0.2">
      <c r="P244" s="279"/>
      <c r="Q244" s="279"/>
      <c r="R244" s="279"/>
      <c r="S244" s="279"/>
      <c r="T244" s="279"/>
      <c r="W244" s="279"/>
      <c r="X244" s="279"/>
    </row>
    <row r="245" spans="16:24" ht="15.75" customHeight="1" x14ac:dyDescent="0.2">
      <c r="P245" s="279"/>
      <c r="Q245" s="279"/>
      <c r="R245" s="279"/>
      <c r="S245" s="279"/>
      <c r="T245" s="279"/>
      <c r="W245" s="279"/>
      <c r="X245" s="279"/>
    </row>
    <row r="246" spans="16:24" ht="15.75" customHeight="1" x14ac:dyDescent="0.2">
      <c r="P246" s="279"/>
      <c r="Q246" s="279"/>
      <c r="R246" s="279"/>
      <c r="S246" s="279"/>
      <c r="T246" s="279"/>
      <c r="W246" s="279"/>
      <c r="X246" s="279"/>
    </row>
    <row r="247" spans="16:24" ht="15.75" customHeight="1" x14ac:dyDescent="0.2">
      <c r="P247" s="279"/>
      <c r="Q247" s="279"/>
      <c r="R247" s="279"/>
      <c r="S247" s="279"/>
      <c r="T247" s="279"/>
      <c r="W247" s="279"/>
      <c r="X247" s="279"/>
    </row>
    <row r="248" spans="16:24" ht="15.75" customHeight="1" x14ac:dyDescent="0.2">
      <c r="P248" s="279"/>
      <c r="Q248" s="279"/>
      <c r="R248" s="279"/>
      <c r="S248" s="279"/>
      <c r="T248" s="279"/>
      <c r="W248" s="279"/>
      <c r="X248" s="279"/>
    </row>
    <row r="249" spans="16:24" ht="15.75" customHeight="1" x14ac:dyDescent="0.2">
      <c r="P249" s="279"/>
      <c r="Q249" s="279"/>
      <c r="R249" s="279"/>
      <c r="S249" s="279"/>
      <c r="T249" s="279"/>
      <c r="W249" s="279"/>
      <c r="X249" s="279"/>
    </row>
    <row r="250" spans="16:24" ht="15.75" customHeight="1" x14ac:dyDescent="0.2">
      <c r="P250" s="279"/>
      <c r="Q250" s="279"/>
      <c r="R250" s="279"/>
      <c r="S250" s="279"/>
      <c r="T250" s="279"/>
      <c r="W250" s="279"/>
      <c r="X250" s="279"/>
    </row>
    <row r="251" spans="16:24" ht="15.75" customHeight="1" x14ac:dyDescent="0.2">
      <c r="P251" s="279"/>
      <c r="Q251" s="279"/>
      <c r="R251" s="279"/>
      <c r="S251" s="279"/>
      <c r="T251" s="279"/>
      <c r="W251" s="279"/>
      <c r="X251" s="279"/>
    </row>
    <row r="252" spans="16:24" ht="15.75" customHeight="1" x14ac:dyDescent="0.2">
      <c r="P252" s="279"/>
      <c r="Q252" s="279"/>
      <c r="R252" s="279"/>
      <c r="S252" s="279"/>
      <c r="T252" s="279"/>
      <c r="W252" s="279"/>
      <c r="X252" s="279"/>
    </row>
    <row r="253" spans="16:24" ht="15.75" customHeight="1" x14ac:dyDescent="0.2">
      <c r="P253" s="279"/>
      <c r="Q253" s="279"/>
      <c r="R253" s="279"/>
      <c r="S253" s="279"/>
      <c r="T253" s="279"/>
      <c r="W253" s="279"/>
      <c r="X253" s="279"/>
    </row>
    <row r="254" spans="16:24" ht="15.75" customHeight="1" x14ac:dyDescent="0.2">
      <c r="P254" s="279"/>
      <c r="Q254" s="279"/>
      <c r="R254" s="279"/>
      <c r="S254" s="279"/>
      <c r="T254" s="279"/>
      <c r="W254" s="279"/>
      <c r="X254" s="279"/>
    </row>
    <row r="255" spans="16:24" ht="15.75" customHeight="1" x14ac:dyDescent="0.2">
      <c r="P255" s="279"/>
      <c r="Q255" s="279"/>
      <c r="R255" s="279"/>
      <c r="S255" s="279"/>
      <c r="T255" s="279"/>
      <c r="W255" s="279"/>
      <c r="X255" s="279"/>
    </row>
    <row r="256" spans="16:24" ht="15.75" customHeight="1" x14ac:dyDescent="0.2">
      <c r="P256" s="279"/>
      <c r="Q256" s="279"/>
      <c r="R256" s="279"/>
      <c r="S256" s="279"/>
      <c r="T256" s="279"/>
      <c r="W256" s="279"/>
      <c r="X256" s="279"/>
    </row>
    <row r="257" spans="16:24" ht="15.75" customHeight="1" x14ac:dyDescent="0.2">
      <c r="P257" s="279"/>
      <c r="Q257" s="279"/>
      <c r="R257" s="279"/>
      <c r="S257" s="279"/>
      <c r="T257" s="279"/>
      <c r="W257" s="279"/>
      <c r="X257" s="279"/>
    </row>
    <row r="258" spans="16:24" ht="15.75" customHeight="1" x14ac:dyDescent="0.2">
      <c r="P258" s="279"/>
      <c r="Q258" s="279"/>
      <c r="R258" s="279"/>
      <c r="S258" s="279"/>
      <c r="T258" s="279"/>
      <c r="W258" s="279"/>
      <c r="X258" s="279"/>
    </row>
    <row r="259" spans="16:24" ht="15.75" customHeight="1" x14ac:dyDescent="0.2">
      <c r="P259" s="279"/>
      <c r="Q259" s="279"/>
      <c r="R259" s="279"/>
      <c r="S259" s="279"/>
      <c r="T259" s="279"/>
      <c r="W259" s="279"/>
      <c r="X259" s="279"/>
    </row>
    <row r="260" spans="16:24" ht="15.75" customHeight="1" x14ac:dyDescent="0.2">
      <c r="P260" s="279"/>
      <c r="Q260" s="279"/>
      <c r="R260" s="279"/>
      <c r="S260" s="279"/>
      <c r="T260" s="279"/>
      <c r="W260" s="279"/>
      <c r="X260" s="279"/>
    </row>
    <row r="261" spans="16:24" ht="15.75" customHeight="1" x14ac:dyDescent="0.2">
      <c r="P261" s="279"/>
      <c r="Q261" s="279"/>
      <c r="R261" s="279"/>
      <c r="S261" s="279"/>
      <c r="T261" s="279"/>
      <c r="W261" s="279"/>
      <c r="X261" s="279"/>
    </row>
    <row r="262" spans="16:24" ht="15.75" customHeight="1" x14ac:dyDescent="0.2">
      <c r="P262" s="279"/>
      <c r="Q262" s="279"/>
      <c r="R262" s="279"/>
      <c r="S262" s="279"/>
      <c r="T262" s="279"/>
      <c r="W262" s="279"/>
      <c r="X262" s="279"/>
    </row>
    <row r="263" spans="16:24" ht="15.75" customHeight="1" x14ac:dyDescent="0.2">
      <c r="P263" s="279"/>
      <c r="Q263" s="279"/>
      <c r="R263" s="279"/>
      <c r="S263" s="279"/>
      <c r="T263" s="279"/>
      <c r="W263" s="279"/>
      <c r="X263" s="279"/>
    </row>
    <row r="264" spans="16:24" ht="15.75" customHeight="1" x14ac:dyDescent="0.2">
      <c r="P264" s="279"/>
      <c r="Q264" s="279"/>
      <c r="R264" s="279"/>
      <c r="S264" s="279"/>
      <c r="T264" s="279"/>
      <c r="W264" s="279"/>
      <c r="X264" s="279"/>
    </row>
    <row r="265" spans="16:24" ht="15.75" customHeight="1" x14ac:dyDescent="0.2">
      <c r="P265" s="279"/>
      <c r="Q265" s="279"/>
      <c r="R265" s="279"/>
      <c r="S265" s="279"/>
      <c r="T265" s="279"/>
      <c r="W265" s="279"/>
      <c r="X265" s="279"/>
    </row>
    <row r="266" spans="16:24" ht="15.75" customHeight="1" x14ac:dyDescent="0.2">
      <c r="P266" s="279"/>
      <c r="Q266" s="279"/>
      <c r="R266" s="279"/>
      <c r="S266" s="279"/>
      <c r="T266" s="279"/>
      <c r="W266" s="279"/>
      <c r="X266" s="279"/>
    </row>
    <row r="267" spans="16:24" ht="15.75" customHeight="1" x14ac:dyDescent="0.2">
      <c r="P267" s="279"/>
      <c r="Q267" s="279"/>
      <c r="R267" s="279"/>
      <c r="S267" s="279"/>
      <c r="T267" s="279"/>
      <c r="W267" s="279"/>
      <c r="X267" s="279"/>
    </row>
    <row r="268" spans="16:24" ht="15.75" customHeight="1" x14ac:dyDescent="0.2">
      <c r="P268" s="279"/>
      <c r="Q268" s="279"/>
      <c r="R268" s="279"/>
      <c r="S268" s="279"/>
      <c r="T268" s="279"/>
      <c r="W268" s="279"/>
      <c r="X268" s="279"/>
    </row>
    <row r="269" spans="16:24" ht="15.75" customHeight="1" x14ac:dyDescent="0.2">
      <c r="P269" s="279"/>
      <c r="Q269" s="279"/>
      <c r="R269" s="279"/>
      <c r="S269" s="279"/>
      <c r="T269" s="279"/>
      <c r="W269" s="279"/>
      <c r="X269" s="279"/>
    </row>
    <row r="270" spans="16:24" ht="15.75" customHeight="1" x14ac:dyDescent="0.2">
      <c r="P270" s="279"/>
      <c r="Q270" s="279"/>
      <c r="R270" s="279"/>
      <c r="S270" s="279"/>
      <c r="T270" s="279"/>
      <c r="W270" s="279"/>
      <c r="X270" s="279"/>
    </row>
    <row r="271" spans="16:24" ht="15.75" customHeight="1" x14ac:dyDescent="0.2">
      <c r="P271" s="279"/>
      <c r="Q271" s="279"/>
      <c r="R271" s="279"/>
      <c r="S271" s="279"/>
      <c r="T271" s="279"/>
      <c r="W271" s="279"/>
      <c r="X271" s="279"/>
    </row>
    <row r="272" spans="16:24" ht="15.75" customHeight="1" x14ac:dyDescent="0.2">
      <c r="P272" s="279"/>
      <c r="Q272" s="279"/>
      <c r="R272" s="279"/>
      <c r="S272" s="279"/>
      <c r="T272" s="279"/>
      <c r="W272" s="279"/>
      <c r="X272" s="279"/>
    </row>
    <row r="273" spans="16:24" ht="15.75" customHeight="1" x14ac:dyDescent="0.2">
      <c r="P273" s="279"/>
      <c r="Q273" s="279"/>
      <c r="R273" s="279"/>
      <c r="S273" s="279"/>
      <c r="T273" s="279"/>
      <c r="W273" s="279"/>
      <c r="X273" s="279"/>
    </row>
    <row r="274" spans="16:24" ht="15.75" customHeight="1" x14ac:dyDescent="0.2">
      <c r="P274" s="279"/>
      <c r="Q274" s="279"/>
      <c r="R274" s="279"/>
      <c r="S274" s="279"/>
      <c r="T274" s="279"/>
      <c r="W274" s="279"/>
      <c r="X274" s="279"/>
    </row>
    <row r="275" spans="16:24" ht="15.75" customHeight="1" x14ac:dyDescent="0.2">
      <c r="P275" s="279"/>
      <c r="Q275" s="279"/>
      <c r="R275" s="279"/>
      <c r="S275" s="279"/>
      <c r="T275" s="279"/>
      <c r="W275" s="279"/>
      <c r="X275" s="279"/>
    </row>
    <row r="276" spans="16:24" ht="15.75" customHeight="1" x14ac:dyDescent="0.2">
      <c r="P276" s="279"/>
      <c r="Q276" s="279"/>
      <c r="R276" s="279"/>
      <c r="S276" s="279"/>
      <c r="T276" s="279"/>
      <c r="W276" s="279"/>
      <c r="X276" s="279"/>
    </row>
    <row r="277" spans="16:24" ht="15.75" customHeight="1" x14ac:dyDescent="0.2">
      <c r="P277" s="279"/>
      <c r="Q277" s="279"/>
      <c r="R277" s="279"/>
      <c r="S277" s="279"/>
      <c r="T277" s="279"/>
      <c r="W277" s="279"/>
      <c r="X277" s="279"/>
    </row>
    <row r="278" spans="16:24" ht="15.75" customHeight="1" x14ac:dyDescent="0.2">
      <c r="P278" s="279"/>
      <c r="Q278" s="279"/>
      <c r="R278" s="279"/>
      <c r="S278" s="279"/>
      <c r="T278" s="279"/>
      <c r="W278" s="279"/>
      <c r="X278" s="279"/>
    </row>
    <row r="279" spans="16:24" ht="15.75" customHeight="1" x14ac:dyDescent="0.2">
      <c r="P279" s="279"/>
      <c r="Q279" s="279"/>
      <c r="R279" s="279"/>
      <c r="S279" s="279"/>
      <c r="T279" s="279"/>
      <c r="W279" s="279"/>
      <c r="X279" s="279"/>
    </row>
    <row r="280" spans="16:24" ht="15.75" customHeight="1" x14ac:dyDescent="0.2">
      <c r="P280" s="279"/>
      <c r="Q280" s="279"/>
      <c r="R280" s="279"/>
      <c r="S280" s="279"/>
      <c r="T280" s="279"/>
      <c r="W280" s="279"/>
      <c r="X280" s="279"/>
    </row>
    <row r="281" spans="16:24" ht="15.75" customHeight="1" x14ac:dyDescent="0.2">
      <c r="P281" s="279"/>
      <c r="Q281" s="279"/>
      <c r="R281" s="279"/>
      <c r="S281" s="279"/>
      <c r="T281" s="279"/>
      <c r="W281" s="279"/>
      <c r="X281" s="279"/>
    </row>
    <row r="282" spans="16:24" ht="15.75" customHeight="1" x14ac:dyDescent="0.2">
      <c r="P282" s="279"/>
      <c r="Q282" s="279"/>
      <c r="R282" s="279"/>
      <c r="S282" s="279"/>
      <c r="T282" s="279"/>
      <c r="W282" s="279"/>
      <c r="X282" s="279"/>
    </row>
    <row r="283" spans="16:24" ht="15.75" customHeight="1" x14ac:dyDescent="0.2">
      <c r="P283" s="279"/>
      <c r="Q283" s="279"/>
      <c r="R283" s="279"/>
      <c r="S283" s="279"/>
      <c r="T283" s="279"/>
      <c r="W283" s="279"/>
      <c r="X283" s="279"/>
    </row>
    <row r="284" spans="16:24" ht="15.75" customHeight="1" x14ac:dyDescent="0.2">
      <c r="P284" s="279"/>
      <c r="Q284" s="279"/>
      <c r="R284" s="279"/>
      <c r="S284" s="279"/>
      <c r="T284" s="279"/>
      <c r="W284" s="279"/>
      <c r="X284" s="279"/>
    </row>
    <row r="285" spans="16:24" ht="15.75" customHeight="1" x14ac:dyDescent="0.2">
      <c r="P285" s="279"/>
      <c r="Q285" s="279"/>
      <c r="R285" s="279"/>
      <c r="S285" s="279"/>
      <c r="T285" s="279"/>
      <c r="W285" s="279"/>
      <c r="X285" s="279"/>
    </row>
    <row r="286" spans="16:24" ht="15.75" customHeight="1" x14ac:dyDescent="0.2">
      <c r="P286" s="279"/>
      <c r="Q286" s="279"/>
      <c r="R286" s="279"/>
      <c r="S286" s="279"/>
      <c r="T286" s="279"/>
      <c r="W286" s="279"/>
      <c r="X286" s="279"/>
    </row>
    <row r="287" spans="16:24" ht="15.75" customHeight="1" x14ac:dyDescent="0.2">
      <c r="P287" s="279"/>
      <c r="Q287" s="279"/>
      <c r="R287" s="279"/>
      <c r="S287" s="279"/>
      <c r="T287" s="279"/>
      <c r="W287" s="279"/>
      <c r="X287" s="279"/>
    </row>
    <row r="288" spans="16:24" ht="15.75" customHeight="1" x14ac:dyDescent="0.2">
      <c r="P288" s="279"/>
      <c r="Q288" s="279"/>
      <c r="R288" s="279"/>
      <c r="S288" s="279"/>
      <c r="T288" s="279"/>
      <c r="W288" s="279"/>
      <c r="X288" s="279"/>
    </row>
    <row r="289" spans="16:24" ht="15.75" customHeight="1" x14ac:dyDescent="0.2">
      <c r="P289" s="279"/>
      <c r="Q289" s="279"/>
      <c r="R289" s="279"/>
      <c r="S289" s="279"/>
      <c r="T289" s="279"/>
      <c r="W289" s="279"/>
      <c r="X289" s="279"/>
    </row>
    <row r="290" spans="16:24" ht="15.75" customHeight="1" x14ac:dyDescent="0.2">
      <c r="P290" s="279"/>
      <c r="Q290" s="279"/>
      <c r="R290" s="279"/>
      <c r="S290" s="279"/>
      <c r="T290" s="279"/>
      <c r="W290" s="279"/>
      <c r="X290" s="279"/>
    </row>
    <row r="291" spans="16:24" ht="15.75" customHeight="1" x14ac:dyDescent="0.2">
      <c r="P291" s="279"/>
      <c r="Q291" s="279"/>
      <c r="R291" s="279"/>
      <c r="S291" s="279"/>
      <c r="T291" s="279"/>
      <c r="W291" s="279"/>
      <c r="X291" s="279"/>
    </row>
    <row r="292" spans="16:24" ht="15.75" customHeight="1" x14ac:dyDescent="0.2">
      <c r="P292" s="279"/>
      <c r="Q292" s="279"/>
      <c r="R292" s="279"/>
      <c r="S292" s="279"/>
      <c r="T292" s="279"/>
      <c r="W292" s="279"/>
      <c r="X292" s="279"/>
    </row>
    <row r="293" spans="16:24" ht="15.75" customHeight="1" x14ac:dyDescent="0.2">
      <c r="P293" s="279"/>
      <c r="Q293" s="279"/>
      <c r="R293" s="279"/>
      <c r="S293" s="279"/>
      <c r="T293" s="279"/>
      <c r="W293" s="279"/>
      <c r="X293" s="279"/>
    </row>
    <row r="294" spans="16:24" ht="15.75" customHeight="1" x14ac:dyDescent="0.2">
      <c r="P294" s="279"/>
      <c r="Q294" s="279"/>
      <c r="R294" s="279"/>
      <c r="S294" s="279"/>
      <c r="T294" s="279"/>
      <c r="W294" s="279"/>
      <c r="X294" s="279"/>
    </row>
    <row r="295" spans="16:24" ht="15.75" customHeight="1" x14ac:dyDescent="0.2">
      <c r="P295" s="279"/>
      <c r="Q295" s="279"/>
      <c r="R295" s="279"/>
      <c r="S295" s="279"/>
      <c r="T295" s="279"/>
      <c r="W295" s="279"/>
      <c r="X295" s="279"/>
    </row>
    <row r="296" spans="16:24" ht="15.75" customHeight="1" x14ac:dyDescent="0.2">
      <c r="P296" s="279"/>
      <c r="Q296" s="279"/>
      <c r="R296" s="279"/>
      <c r="S296" s="279"/>
      <c r="T296" s="279"/>
      <c r="W296" s="279"/>
      <c r="X296" s="279"/>
    </row>
    <row r="297" spans="16:24" ht="15.75" customHeight="1" x14ac:dyDescent="0.2">
      <c r="P297" s="279"/>
      <c r="Q297" s="279"/>
      <c r="R297" s="279"/>
      <c r="S297" s="279"/>
      <c r="T297" s="279"/>
      <c r="W297" s="279"/>
      <c r="X297" s="279"/>
    </row>
    <row r="298" spans="16:24" ht="15.75" customHeight="1" x14ac:dyDescent="0.2">
      <c r="P298" s="279"/>
      <c r="Q298" s="279"/>
      <c r="R298" s="279"/>
      <c r="S298" s="279"/>
      <c r="T298" s="279"/>
      <c r="W298" s="279"/>
      <c r="X298" s="279"/>
    </row>
    <row r="299" spans="16:24" ht="15.75" customHeight="1" x14ac:dyDescent="0.2">
      <c r="P299" s="279"/>
      <c r="Q299" s="279"/>
      <c r="R299" s="279"/>
      <c r="S299" s="279"/>
      <c r="T299" s="279"/>
      <c r="W299" s="279"/>
      <c r="X299" s="279"/>
    </row>
    <row r="300" spans="16:24" ht="15.75" customHeight="1" x14ac:dyDescent="0.2">
      <c r="P300" s="279"/>
      <c r="Q300" s="279"/>
      <c r="R300" s="279"/>
      <c r="S300" s="279"/>
      <c r="T300" s="279"/>
      <c r="W300" s="279"/>
      <c r="X300" s="279"/>
    </row>
    <row r="301" spans="16:24" ht="15.75" customHeight="1" x14ac:dyDescent="0.2">
      <c r="P301" s="279"/>
      <c r="Q301" s="279"/>
      <c r="R301" s="279"/>
      <c r="S301" s="279"/>
      <c r="T301" s="279"/>
      <c r="W301" s="279"/>
      <c r="X301" s="279"/>
    </row>
    <row r="302" spans="16:24" ht="15.75" customHeight="1" x14ac:dyDescent="0.2">
      <c r="P302" s="279"/>
      <c r="Q302" s="279"/>
      <c r="R302" s="279"/>
      <c r="S302" s="279"/>
      <c r="T302" s="279"/>
      <c r="W302" s="279"/>
      <c r="X302" s="279"/>
    </row>
    <row r="303" spans="16:24" ht="15.75" customHeight="1" x14ac:dyDescent="0.2">
      <c r="P303" s="279"/>
      <c r="Q303" s="279"/>
      <c r="R303" s="279"/>
      <c r="S303" s="279"/>
      <c r="T303" s="279"/>
      <c r="W303" s="279"/>
      <c r="X303" s="279"/>
    </row>
    <row r="304" spans="16:24" ht="15.75" customHeight="1" x14ac:dyDescent="0.2">
      <c r="P304" s="279"/>
      <c r="Q304" s="279"/>
      <c r="R304" s="279"/>
      <c r="S304" s="279"/>
      <c r="T304" s="279"/>
      <c r="W304" s="279"/>
      <c r="X304" s="279"/>
    </row>
    <row r="305" spans="16:24" ht="15.75" customHeight="1" x14ac:dyDescent="0.2">
      <c r="P305" s="279"/>
      <c r="Q305" s="279"/>
      <c r="R305" s="279"/>
      <c r="S305" s="279"/>
      <c r="T305" s="279"/>
      <c r="W305" s="279"/>
      <c r="X305" s="279"/>
    </row>
    <row r="306" spans="16:24" ht="15.75" customHeight="1" x14ac:dyDescent="0.2">
      <c r="P306" s="279"/>
      <c r="Q306" s="279"/>
      <c r="R306" s="279"/>
      <c r="S306" s="279"/>
      <c r="T306" s="279"/>
      <c r="W306" s="279"/>
      <c r="X306" s="279"/>
    </row>
    <row r="307" spans="16:24" ht="15.75" customHeight="1" x14ac:dyDescent="0.2">
      <c r="P307" s="279"/>
      <c r="Q307" s="279"/>
      <c r="R307" s="279"/>
      <c r="S307" s="279"/>
      <c r="T307" s="279"/>
      <c r="W307" s="279"/>
      <c r="X307" s="279"/>
    </row>
    <row r="308" spans="16:24" ht="15.75" customHeight="1" x14ac:dyDescent="0.2">
      <c r="P308" s="279"/>
      <c r="Q308" s="279"/>
      <c r="R308" s="279"/>
      <c r="S308" s="279"/>
      <c r="T308" s="279"/>
      <c r="W308" s="279"/>
      <c r="X308" s="279"/>
    </row>
    <row r="309" spans="16:24" ht="15.75" customHeight="1" x14ac:dyDescent="0.2">
      <c r="P309" s="279"/>
      <c r="Q309" s="279"/>
      <c r="R309" s="279"/>
      <c r="S309" s="279"/>
      <c r="T309" s="279"/>
      <c r="W309" s="279"/>
      <c r="X309" s="279"/>
    </row>
    <row r="310" spans="16:24" ht="15.75" customHeight="1" x14ac:dyDescent="0.2">
      <c r="P310" s="279"/>
      <c r="Q310" s="279"/>
      <c r="R310" s="279"/>
      <c r="S310" s="279"/>
      <c r="T310" s="279"/>
      <c r="W310" s="279"/>
      <c r="X310" s="279"/>
    </row>
    <row r="311" spans="16:24" ht="15.75" customHeight="1" x14ac:dyDescent="0.2">
      <c r="P311" s="279"/>
      <c r="Q311" s="279"/>
      <c r="R311" s="279"/>
      <c r="S311" s="279"/>
      <c r="T311" s="279"/>
      <c r="W311" s="279"/>
      <c r="X311" s="279"/>
    </row>
    <row r="312" spans="16:24" ht="15.75" customHeight="1" x14ac:dyDescent="0.2">
      <c r="P312" s="279"/>
      <c r="Q312" s="279"/>
      <c r="R312" s="279"/>
      <c r="S312" s="279"/>
      <c r="T312" s="279"/>
      <c r="W312" s="279"/>
      <c r="X312" s="279"/>
    </row>
    <row r="313" spans="16:24" ht="15.75" customHeight="1" x14ac:dyDescent="0.2">
      <c r="P313" s="279"/>
      <c r="Q313" s="279"/>
      <c r="R313" s="279"/>
      <c r="S313" s="279"/>
      <c r="T313" s="279"/>
      <c r="W313" s="279"/>
      <c r="X313" s="279"/>
    </row>
    <row r="314" spans="16:24" ht="15.75" customHeight="1" x14ac:dyDescent="0.2">
      <c r="P314" s="279"/>
      <c r="Q314" s="279"/>
      <c r="R314" s="279"/>
      <c r="S314" s="279"/>
      <c r="T314" s="279"/>
      <c r="W314" s="279"/>
      <c r="X314" s="279"/>
    </row>
    <row r="315" spans="16:24" ht="15.75" customHeight="1" x14ac:dyDescent="0.2">
      <c r="P315" s="279"/>
      <c r="Q315" s="279"/>
      <c r="R315" s="279"/>
      <c r="S315" s="279"/>
      <c r="T315" s="279"/>
      <c r="W315" s="279"/>
      <c r="X315" s="279"/>
    </row>
    <row r="316" spans="16:24" ht="15.75" customHeight="1" x14ac:dyDescent="0.2">
      <c r="P316" s="279"/>
      <c r="Q316" s="279"/>
      <c r="R316" s="279"/>
      <c r="S316" s="279"/>
      <c r="T316" s="279"/>
      <c r="W316" s="279"/>
      <c r="X316" s="279"/>
    </row>
    <row r="317" spans="16:24" ht="15.75" customHeight="1" x14ac:dyDescent="0.2">
      <c r="P317" s="279"/>
      <c r="Q317" s="279"/>
      <c r="R317" s="279"/>
      <c r="S317" s="279"/>
      <c r="T317" s="279"/>
      <c r="W317" s="279"/>
      <c r="X317" s="279"/>
    </row>
    <row r="318" spans="16:24" ht="15.75" customHeight="1" x14ac:dyDescent="0.2">
      <c r="P318" s="279"/>
      <c r="Q318" s="279"/>
      <c r="R318" s="279"/>
      <c r="S318" s="279"/>
      <c r="T318" s="279"/>
      <c r="W318" s="279"/>
      <c r="X318" s="279"/>
    </row>
    <row r="319" spans="16:24" ht="15.75" customHeight="1" x14ac:dyDescent="0.2">
      <c r="P319" s="279"/>
      <c r="Q319" s="279"/>
      <c r="R319" s="279"/>
      <c r="S319" s="279"/>
      <c r="T319" s="279"/>
      <c r="W319" s="279"/>
      <c r="X319" s="279"/>
    </row>
    <row r="320" spans="16:24" ht="15.75" customHeight="1" x14ac:dyDescent="0.2">
      <c r="P320" s="279"/>
      <c r="Q320" s="279"/>
      <c r="R320" s="279"/>
      <c r="S320" s="279"/>
      <c r="T320" s="279"/>
      <c r="W320" s="279"/>
      <c r="X320" s="279"/>
    </row>
    <row r="321" spans="16:24" ht="15.75" customHeight="1" x14ac:dyDescent="0.2">
      <c r="P321" s="279"/>
      <c r="Q321" s="279"/>
      <c r="R321" s="279"/>
      <c r="S321" s="279"/>
      <c r="T321" s="279"/>
      <c r="W321" s="279"/>
      <c r="X321" s="279"/>
    </row>
    <row r="322" spans="16:24" ht="15.75" customHeight="1" x14ac:dyDescent="0.2">
      <c r="P322" s="279"/>
      <c r="Q322" s="279"/>
      <c r="R322" s="279"/>
      <c r="S322" s="279"/>
      <c r="T322" s="279"/>
      <c r="W322" s="279"/>
      <c r="X322" s="279"/>
    </row>
    <row r="323" spans="16:24" ht="15.75" customHeight="1" x14ac:dyDescent="0.2">
      <c r="P323" s="279"/>
      <c r="Q323" s="279"/>
      <c r="R323" s="279"/>
      <c r="S323" s="279"/>
      <c r="T323" s="279"/>
      <c r="W323" s="279"/>
      <c r="X323" s="279"/>
    </row>
    <row r="324" spans="16:24" ht="15.75" customHeight="1" x14ac:dyDescent="0.2">
      <c r="P324" s="279"/>
      <c r="Q324" s="279"/>
      <c r="R324" s="279"/>
      <c r="S324" s="279"/>
      <c r="T324" s="279"/>
      <c r="W324" s="279"/>
      <c r="X324" s="279"/>
    </row>
    <row r="325" spans="16:24" ht="15.75" customHeight="1" x14ac:dyDescent="0.2">
      <c r="P325" s="279"/>
      <c r="Q325" s="279"/>
      <c r="R325" s="279"/>
      <c r="S325" s="279"/>
      <c r="T325" s="279"/>
      <c r="W325" s="279"/>
      <c r="X325" s="279"/>
    </row>
    <row r="326" spans="16:24" ht="15.75" customHeight="1" x14ac:dyDescent="0.2">
      <c r="P326" s="279"/>
      <c r="Q326" s="279"/>
      <c r="R326" s="279"/>
      <c r="S326" s="279"/>
      <c r="T326" s="279"/>
      <c r="W326" s="279"/>
      <c r="X326" s="279"/>
    </row>
    <row r="327" spans="16:24" ht="15.75" customHeight="1" x14ac:dyDescent="0.2">
      <c r="P327" s="279"/>
      <c r="Q327" s="279"/>
      <c r="R327" s="279"/>
      <c r="S327" s="279"/>
      <c r="T327" s="279"/>
      <c r="W327" s="279"/>
      <c r="X327" s="279"/>
    </row>
    <row r="328" spans="16:24" ht="15.75" customHeight="1" x14ac:dyDescent="0.2">
      <c r="P328" s="279"/>
      <c r="Q328" s="279"/>
      <c r="R328" s="279"/>
      <c r="S328" s="279"/>
      <c r="T328" s="279"/>
      <c r="W328" s="279"/>
      <c r="X328" s="279"/>
    </row>
    <row r="329" spans="16:24" ht="15.75" customHeight="1" x14ac:dyDescent="0.2">
      <c r="P329" s="279"/>
      <c r="Q329" s="279"/>
      <c r="R329" s="279"/>
      <c r="S329" s="279"/>
      <c r="T329" s="279"/>
      <c r="W329" s="279"/>
      <c r="X329" s="279"/>
    </row>
    <row r="330" spans="16:24" ht="15.75" customHeight="1" x14ac:dyDescent="0.2">
      <c r="P330" s="279"/>
      <c r="Q330" s="279"/>
      <c r="R330" s="279"/>
      <c r="S330" s="279"/>
      <c r="T330" s="279"/>
      <c r="W330" s="279"/>
      <c r="X330" s="279"/>
    </row>
    <row r="331" spans="16:24" ht="15.75" customHeight="1" x14ac:dyDescent="0.2">
      <c r="P331" s="279"/>
      <c r="Q331" s="279"/>
      <c r="R331" s="279"/>
      <c r="S331" s="279"/>
      <c r="T331" s="279"/>
      <c r="W331" s="279"/>
      <c r="X331" s="279"/>
    </row>
    <row r="332" spans="16:24" ht="15.75" customHeight="1" x14ac:dyDescent="0.2">
      <c r="P332" s="279"/>
      <c r="Q332" s="279"/>
      <c r="R332" s="279"/>
      <c r="S332" s="279"/>
      <c r="T332" s="279"/>
      <c r="W332" s="279"/>
      <c r="X332" s="279"/>
    </row>
    <row r="333" spans="16:24" ht="15.75" customHeight="1" x14ac:dyDescent="0.2">
      <c r="P333" s="279"/>
      <c r="Q333" s="279"/>
      <c r="R333" s="279"/>
      <c r="S333" s="279"/>
      <c r="T333" s="279"/>
      <c r="W333" s="279"/>
      <c r="X333" s="279"/>
    </row>
    <row r="334" spans="16:24" ht="15.75" customHeight="1" x14ac:dyDescent="0.2">
      <c r="P334" s="279"/>
      <c r="Q334" s="279"/>
      <c r="R334" s="279"/>
      <c r="S334" s="279"/>
      <c r="T334" s="279"/>
      <c r="W334" s="279"/>
      <c r="X334" s="279"/>
    </row>
    <row r="335" spans="16:24" ht="15.75" customHeight="1" x14ac:dyDescent="0.2">
      <c r="P335" s="279"/>
      <c r="Q335" s="279"/>
      <c r="R335" s="279"/>
      <c r="S335" s="279"/>
      <c r="T335" s="279"/>
      <c r="W335" s="279"/>
      <c r="X335" s="279"/>
    </row>
    <row r="336" spans="16:24" ht="15.75" customHeight="1" x14ac:dyDescent="0.2">
      <c r="P336" s="279"/>
      <c r="Q336" s="279"/>
      <c r="R336" s="279"/>
      <c r="S336" s="279"/>
      <c r="T336" s="279"/>
      <c r="W336" s="279"/>
      <c r="X336" s="279"/>
    </row>
    <row r="337" spans="16:24" ht="15.75" customHeight="1" x14ac:dyDescent="0.2">
      <c r="P337" s="279"/>
      <c r="Q337" s="279"/>
      <c r="R337" s="279"/>
      <c r="S337" s="279"/>
      <c r="T337" s="279"/>
      <c r="W337" s="279"/>
      <c r="X337" s="279"/>
    </row>
    <row r="338" spans="16:24" ht="15.75" customHeight="1" x14ac:dyDescent="0.2">
      <c r="P338" s="279"/>
      <c r="Q338" s="279"/>
      <c r="R338" s="279"/>
      <c r="S338" s="279"/>
      <c r="T338" s="279"/>
      <c r="W338" s="279"/>
      <c r="X338" s="279"/>
    </row>
    <row r="339" spans="16:24" ht="15.75" customHeight="1" x14ac:dyDescent="0.2">
      <c r="P339" s="279"/>
      <c r="Q339" s="279"/>
      <c r="R339" s="279"/>
      <c r="S339" s="279"/>
      <c r="T339" s="279"/>
      <c r="W339" s="279"/>
      <c r="X339" s="279"/>
    </row>
    <row r="340" spans="16:24" ht="15.75" customHeight="1" x14ac:dyDescent="0.2">
      <c r="P340" s="279"/>
      <c r="Q340" s="279"/>
      <c r="R340" s="279"/>
      <c r="S340" s="279"/>
      <c r="T340" s="279"/>
      <c r="W340" s="279"/>
      <c r="X340" s="279"/>
    </row>
    <row r="341" spans="16:24" ht="15.75" customHeight="1" x14ac:dyDescent="0.2">
      <c r="P341" s="279"/>
      <c r="Q341" s="279"/>
      <c r="R341" s="279"/>
      <c r="S341" s="279"/>
      <c r="T341" s="279"/>
      <c r="W341" s="279"/>
      <c r="X341" s="279"/>
    </row>
    <row r="342" spans="16:24" ht="15.75" customHeight="1" x14ac:dyDescent="0.2">
      <c r="P342" s="279"/>
      <c r="Q342" s="279"/>
      <c r="R342" s="279"/>
      <c r="S342" s="279"/>
      <c r="T342" s="279"/>
      <c r="W342" s="279"/>
      <c r="X342" s="279"/>
    </row>
    <row r="343" spans="16:24" ht="15.75" customHeight="1" x14ac:dyDescent="0.2">
      <c r="P343" s="279"/>
      <c r="Q343" s="279"/>
      <c r="R343" s="279"/>
      <c r="S343" s="279"/>
      <c r="T343" s="279"/>
      <c r="W343" s="279"/>
      <c r="X343" s="279"/>
    </row>
    <row r="344" spans="16:24" ht="15.75" customHeight="1" x14ac:dyDescent="0.2">
      <c r="P344" s="279"/>
      <c r="Q344" s="279"/>
      <c r="R344" s="279"/>
      <c r="S344" s="279"/>
      <c r="T344" s="279"/>
      <c r="W344" s="279"/>
      <c r="X344" s="279"/>
    </row>
    <row r="345" spans="16:24" ht="15.75" customHeight="1" x14ac:dyDescent="0.2">
      <c r="P345" s="279"/>
      <c r="Q345" s="279"/>
      <c r="R345" s="279"/>
      <c r="S345" s="279"/>
      <c r="T345" s="279"/>
      <c r="W345" s="279"/>
      <c r="X345" s="279"/>
    </row>
    <row r="346" spans="16:24" ht="15.75" customHeight="1" x14ac:dyDescent="0.2">
      <c r="P346" s="279"/>
      <c r="Q346" s="279"/>
      <c r="R346" s="279"/>
      <c r="S346" s="279"/>
      <c r="T346" s="279"/>
      <c r="W346" s="279"/>
      <c r="X346" s="279"/>
    </row>
    <row r="347" spans="16:24" ht="15.75" customHeight="1" x14ac:dyDescent="0.2">
      <c r="P347" s="279"/>
      <c r="Q347" s="279"/>
      <c r="R347" s="279"/>
      <c r="S347" s="279"/>
      <c r="T347" s="279"/>
      <c r="W347" s="279"/>
      <c r="X347" s="279"/>
    </row>
    <row r="348" spans="16:24" ht="15.75" customHeight="1" x14ac:dyDescent="0.2">
      <c r="P348" s="279"/>
      <c r="Q348" s="279"/>
      <c r="R348" s="279"/>
      <c r="S348" s="279"/>
      <c r="T348" s="279"/>
      <c r="W348" s="279"/>
      <c r="X348" s="279"/>
    </row>
    <row r="349" spans="16:24" ht="15.75" customHeight="1" x14ac:dyDescent="0.2">
      <c r="P349" s="279"/>
      <c r="Q349" s="279"/>
      <c r="R349" s="279"/>
      <c r="S349" s="279"/>
      <c r="T349" s="279"/>
      <c r="W349" s="279"/>
      <c r="X349" s="279"/>
    </row>
    <row r="350" spans="16:24" ht="15.75" customHeight="1" x14ac:dyDescent="0.2">
      <c r="P350" s="279"/>
      <c r="Q350" s="279"/>
      <c r="R350" s="279"/>
      <c r="S350" s="279"/>
      <c r="T350" s="279"/>
      <c r="W350" s="279"/>
      <c r="X350" s="279"/>
    </row>
    <row r="351" spans="16:24" ht="15.75" customHeight="1" x14ac:dyDescent="0.2">
      <c r="P351" s="279"/>
      <c r="Q351" s="279"/>
      <c r="R351" s="279"/>
      <c r="S351" s="279"/>
      <c r="T351" s="279"/>
      <c r="W351" s="279"/>
      <c r="X351" s="279"/>
    </row>
    <row r="352" spans="16:24" ht="15.75" customHeight="1" x14ac:dyDescent="0.2">
      <c r="P352" s="279"/>
      <c r="Q352" s="279"/>
      <c r="R352" s="279"/>
      <c r="S352" s="279"/>
      <c r="T352" s="279"/>
      <c r="W352" s="279"/>
      <c r="X352" s="279"/>
    </row>
    <row r="353" spans="16:24" ht="15.75" customHeight="1" x14ac:dyDescent="0.2">
      <c r="P353" s="279"/>
      <c r="Q353" s="279"/>
      <c r="R353" s="279"/>
      <c r="S353" s="279"/>
      <c r="T353" s="279"/>
      <c r="W353" s="279"/>
      <c r="X353" s="279"/>
    </row>
    <row r="354" spans="16:24" ht="15.75" customHeight="1" x14ac:dyDescent="0.2">
      <c r="P354" s="279"/>
      <c r="Q354" s="279"/>
      <c r="R354" s="279"/>
      <c r="S354" s="279"/>
      <c r="T354" s="279"/>
      <c r="W354" s="279"/>
      <c r="X354" s="279"/>
    </row>
    <row r="355" spans="16:24" ht="15.75" customHeight="1" x14ac:dyDescent="0.2">
      <c r="P355" s="279"/>
      <c r="Q355" s="279"/>
      <c r="R355" s="279"/>
      <c r="S355" s="279"/>
      <c r="T355" s="279"/>
      <c r="W355" s="279"/>
      <c r="X355" s="279"/>
    </row>
    <row r="356" spans="16:24" ht="15.75" customHeight="1" x14ac:dyDescent="0.2">
      <c r="P356" s="279"/>
      <c r="Q356" s="279"/>
      <c r="R356" s="279"/>
      <c r="S356" s="279"/>
      <c r="T356" s="279"/>
      <c r="W356" s="279"/>
      <c r="X356" s="279"/>
    </row>
    <row r="357" spans="16:24" ht="15.75" customHeight="1" x14ac:dyDescent="0.2">
      <c r="P357" s="279"/>
      <c r="Q357" s="279"/>
      <c r="R357" s="279"/>
      <c r="S357" s="279"/>
      <c r="T357" s="279"/>
      <c r="W357" s="279"/>
      <c r="X357" s="279"/>
    </row>
    <row r="358" spans="16:24" ht="15.75" customHeight="1" x14ac:dyDescent="0.2">
      <c r="P358" s="279"/>
      <c r="Q358" s="279"/>
      <c r="R358" s="279"/>
      <c r="S358" s="279"/>
      <c r="T358" s="279"/>
      <c r="W358" s="279"/>
      <c r="X358" s="279"/>
    </row>
    <row r="359" spans="16:24" ht="15.75" customHeight="1" x14ac:dyDescent="0.2">
      <c r="P359" s="279"/>
      <c r="Q359" s="279"/>
      <c r="R359" s="279"/>
      <c r="S359" s="279"/>
      <c r="T359" s="279"/>
      <c r="W359" s="279"/>
      <c r="X359" s="279"/>
    </row>
    <row r="360" spans="16:24" ht="15.75" customHeight="1" x14ac:dyDescent="0.2">
      <c r="P360" s="279"/>
      <c r="Q360" s="279"/>
      <c r="R360" s="279"/>
      <c r="S360" s="279"/>
      <c r="T360" s="279"/>
      <c r="W360" s="279"/>
      <c r="X360" s="279"/>
    </row>
    <row r="361" spans="16:24" ht="15.75" customHeight="1" x14ac:dyDescent="0.2">
      <c r="P361" s="279"/>
      <c r="Q361" s="279"/>
      <c r="R361" s="279"/>
      <c r="S361" s="279"/>
      <c r="T361" s="279"/>
      <c r="W361" s="279"/>
      <c r="X361" s="279"/>
    </row>
    <row r="362" spans="16:24" ht="15.75" customHeight="1" x14ac:dyDescent="0.2">
      <c r="P362" s="279"/>
      <c r="Q362" s="279"/>
      <c r="R362" s="279"/>
      <c r="S362" s="279"/>
      <c r="T362" s="279"/>
      <c r="W362" s="279"/>
      <c r="X362" s="279"/>
    </row>
    <row r="363" spans="16:24" ht="15.75" customHeight="1" x14ac:dyDescent="0.2">
      <c r="P363" s="279"/>
      <c r="Q363" s="279"/>
      <c r="R363" s="279"/>
      <c r="S363" s="279"/>
      <c r="T363" s="279"/>
      <c r="W363" s="279"/>
      <c r="X363" s="279"/>
    </row>
    <row r="364" spans="16:24" ht="15.75" customHeight="1" x14ac:dyDescent="0.2">
      <c r="P364" s="279"/>
      <c r="Q364" s="279"/>
      <c r="R364" s="279"/>
      <c r="S364" s="279"/>
      <c r="T364" s="279"/>
      <c r="W364" s="279"/>
      <c r="X364" s="279"/>
    </row>
    <row r="365" spans="16:24" ht="15.75" customHeight="1" x14ac:dyDescent="0.2">
      <c r="P365" s="279"/>
      <c r="Q365" s="279"/>
      <c r="R365" s="279"/>
      <c r="S365" s="279"/>
      <c r="T365" s="279"/>
      <c r="W365" s="279"/>
      <c r="X365" s="279"/>
    </row>
    <row r="366" spans="16:24" ht="15.75" customHeight="1" x14ac:dyDescent="0.2">
      <c r="P366" s="279"/>
      <c r="Q366" s="279"/>
      <c r="R366" s="279"/>
      <c r="S366" s="279"/>
      <c r="T366" s="279"/>
      <c r="W366" s="279"/>
      <c r="X366" s="279"/>
    </row>
    <row r="367" spans="16:24" ht="15.75" customHeight="1" x14ac:dyDescent="0.2">
      <c r="P367" s="279"/>
      <c r="Q367" s="279"/>
      <c r="R367" s="279"/>
      <c r="S367" s="279"/>
      <c r="T367" s="279"/>
      <c r="W367" s="279"/>
      <c r="X367" s="279"/>
    </row>
    <row r="368" spans="16:24" ht="15.75" customHeight="1" x14ac:dyDescent="0.2">
      <c r="P368" s="279"/>
      <c r="Q368" s="279"/>
      <c r="R368" s="279"/>
      <c r="S368" s="279"/>
      <c r="T368" s="279"/>
      <c r="W368" s="279"/>
      <c r="X368" s="279"/>
    </row>
    <row r="369" spans="16:24" ht="15.75" customHeight="1" x14ac:dyDescent="0.2">
      <c r="P369" s="279"/>
      <c r="Q369" s="279"/>
      <c r="R369" s="279"/>
      <c r="S369" s="279"/>
      <c r="T369" s="279"/>
      <c r="W369" s="279"/>
      <c r="X369" s="279"/>
    </row>
    <row r="370" spans="16:24" ht="15.75" customHeight="1" x14ac:dyDescent="0.2">
      <c r="P370" s="279"/>
      <c r="Q370" s="279"/>
      <c r="R370" s="279"/>
      <c r="S370" s="279"/>
      <c r="T370" s="279"/>
      <c r="W370" s="279"/>
      <c r="X370" s="279"/>
    </row>
    <row r="371" spans="16:24" ht="15.75" customHeight="1" x14ac:dyDescent="0.2">
      <c r="P371" s="279"/>
      <c r="Q371" s="279"/>
      <c r="R371" s="279"/>
      <c r="S371" s="279"/>
      <c r="T371" s="279"/>
      <c r="W371" s="279"/>
      <c r="X371" s="279"/>
    </row>
    <row r="372" spans="16:24" ht="15.75" customHeight="1" x14ac:dyDescent="0.2">
      <c r="P372" s="279"/>
      <c r="Q372" s="279"/>
      <c r="R372" s="279"/>
      <c r="S372" s="279"/>
      <c r="T372" s="279"/>
      <c r="W372" s="279"/>
      <c r="X372" s="279"/>
    </row>
    <row r="373" spans="16:24" ht="15.75" customHeight="1" x14ac:dyDescent="0.2">
      <c r="P373" s="279"/>
      <c r="Q373" s="279"/>
      <c r="R373" s="279"/>
      <c r="S373" s="279"/>
      <c r="T373" s="279"/>
      <c r="W373" s="279"/>
      <c r="X373" s="279"/>
    </row>
    <row r="374" spans="16:24" ht="15.75" customHeight="1" x14ac:dyDescent="0.2">
      <c r="P374" s="279"/>
      <c r="Q374" s="279"/>
      <c r="R374" s="279"/>
      <c r="S374" s="279"/>
      <c r="T374" s="279"/>
      <c r="W374" s="279"/>
      <c r="X374" s="279"/>
    </row>
    <row r="375" spans="16:24" ht="15.75" customHeight="1" x14ac:dyDescent="0.2">
      <c r="P375" s="279"/>
      <c r="Q375" s="279"/>
      <c r="R375" s="279"/>
      <c r="S375" s="279"/>
      <c r="T375" s="279"/>
      <c r="W375" s="279"/>
      <c r="X375" s="279"/>
    </row>
    <row r="376" spans="16:24" ht="15.75" customHeight="1" x14ac:dyDescent="0.2">
      <c r="P376" s="279"/>
      <c r="Q376" s="279"/>
      <c r="R376" s="279"/>
      <c r="S376" s="279"/>
      <c r="T376" s="279"/>
      <c r="W376" s="279"/>
      <c r="X376" s="279"/>
    </row>
    <row r="377" spans="16:24" ht="15.75" customHeight="1" x14ac:dyDescent="0.2">
      <c r="P377" s="279"/>
      <c r="Q377" s="279"/>
      <c r="R377" s="279"/>
      <c r="S377" s="279"/>
      <c r="T377" s="279"/>
      <c r="W377" s="279"/>
      <c r="X377" s="279"/>
    </row>
    <row r="378" spans="16:24" ht="15.75" customHeight="1" x14ac:dyDescent="0.2">
      <c r="P378" s="279"/>
      <c r="Q378" s="279"/>
      <c r="R378" s="279"/>
      <c r="S378" s="279"/>
      <c r="T378" s="279"/>
      <c r="W378" s="279"/>
      <c r="X378" s="279"/>
    </row>
    <row r="379" spans="16:24" ht="15.75" customHeight="1" x14ac:dyDescent="0.2">
      <c r="P379" s="279"/>
      <c r="Q379" s="279"/>
      <c r="R379" s="279"/>
      <c r="S379" s="279"/>
      <c r="T379" s="279"/>
      <c r="W379" s="279"/>
      <c r="X379" s="279"/>
    </row>
    <row r="380" spans="16:24" ht="15.75" customHeight="1" x14ac:dyDescent="0.2">
      <c r="P380" s="279"/>
      <c r="Q380" s="279"/>
      <c r="R380" s="279"/>
      <c r="S380" s="279"/>
      <c r="T380" s="279"/>
      <c r="W380" s="279"/>
      <c r="X380" s="279"/>
    </row>
    <row r="381" spans="16:24" ht="15.75" customHeight="1" x14ac:dyDescent="0.2">
      <c r="P381" s="279"/>
      <c r="Q381" s="279"/>
      <c r="R381" s="279"/>
      <c r="S381" s="279"/>
      <c r="T381" s="279"/>
      <c r="W381" s="279"/>
      <c r="X381" s="279"/>
    </row>
    <row r="382" spans="16:24" ht="15.75" customHeight="1" x14ac:dyDescent="0.2">
      <c r="P382" s="279"/>
      <c r="Q382" s="279"/>
      <c r="R382" s="279"/>
      <c r="S382" s="279"/>
      <c r="T382" s="279"/>
      <c r="W382" s="279"/>
      <c r="X382" s="279"/>
    </row>
    <row r="383" spans="16:24" ht="15.75" customHeight="1" x14ac:dyDescent="0.2">
      <c r="P383" s="279"/>
      <c r="Q383" s="279"/>
      <c r="R383" s="279"/>
      <c r="S383" s="279"/>
      <c r="T383" s="279"/>
      <c r="W383" s="279"/>
      <c r="X383" s="279"/>
    </row>
    <row r="384" spans="16:24" ht="15.75" customHeight="1" x14ac:dyDescent="0.2">
      <c r="P384" s="279"/>
      <c r="Q384" s="279"/>
      <c r="R384" s="279"/>
      <c r="S384" s="279"/>
      <c r="T384" s="279"/>
      <c r="W384" s="279"/>
      <c r="X384" s="279"/>
    </row>
    <row r="385" spans="16:24" ht="15.75" customHeight="1" x14ac:dyDescent="0.2">
      <c r="P385" s="279"/>
      <c r="Q385" s="279"/>
      <c r="R385" s="279"/>
      <c r="S385" s="279"/>
      <c r="T385" s="279"/>
      <c r="W385" s="279"/>
      <c r="X385" s="279"/>
    </row>
    <row r="386" spans="16:24" ht="15.75" customHeight="1" x14ac:dyDescent="0.2">
      <c r="P386" s="279"/>
      <c r="Q386" s="279"/>
      <c r="R386" s="279"/>
      <c r="S386" s="279"/>
      <c r="T386" s="279"/>
      <c r="W386" s="279"/>
      <c r="X386" s="279"/>
    </row>
    <row r="387" spans="16:24" ht="15.75" customHeight="1" x14ac:dyDescent="0.2">
      <c r="P387" s="279"/>
      <c r="Q387" s="279"/>
      <c r="R387" s="279"/>
      <c r="S387" s="279"/>
      <c r="T387" s="279"/>
      <c r="W387" s="279"/>
      <c r="X387" s="279"/>
    </row>
    <row r="388" spans="16:24" ht="15.75" customHeight="1" x14ac:dyDescent="0.2">
      <c r="P388" s="279"/>
      <c r="Q388" s="279"/>
      <c r="R388" s="279"/>
      <c r="S388" s="279"/>
      <c r="T388" s="279"/>
      <c r="W388" s="279"/>
      <c r="X388" s="279"/>
    </row>
    <row r="389" spans="16:24" ht="15.75" customHeight="1" x14ac:dyDescent="0.2">
      <c r="P389" s="279"/>
      <c r="Q389" s="279"/>
      <c r="R389" s="279"/>
      <c r="S389" s="279"/>
      <c r="T389" s="279"/>
      <c r="W389" s="279"/>
      <c r="X389" s="279"/>
    </row>
    <row r="390" spans="16:24" ht="15.75" customHeight="1" x14ac:dyDescent="0.2">
      <c r="P390" s="279"/>
      <c r="Q390" s="279"/>
      <c r="R390" s="279"/>
      <c r="S390" s="279"/>
      <c r="T390" s="279"/>
      <c r="W390" s="279"/>
      <c r="X390" s="279"/>
    </row>
    <row r="391" spans="16:24" ht="15.75" customHeight="1" x14ac:dyDescent="0.2">
      <c r="P391" s="279"/>
      <c r="Q391" s="279"/>
      <c r="R391" s="279"/>
      <c r="S391" s="279"/>
      <c r="T391" s="279"/>
      <c r="W391" s="279"/>
      <c r="X391" s="279"/>
    </row>
    <row r="392" spans="16:24" ht="15.75" customHeight="1" x14ac:dyDescent="0.2">
      <c r="P392" s="279"/>
      <c r="Q392" s="279"/>
      <c r="R392" s="279"/>
      <c r="S392" s="279"/>
      <c r="T392" s="279"/>
      <c r="W392" s="279"/>
      <c r="X392" s="279"/>
    </row>
    <row r="393" spans="16:24" ht="15.75" customHeight="1" x14ac:dyDescent="0.2">
      <c r="P393" s="279"/>
      <c r="Q393" s="279"/>
      <c r="R393" s="279"/>
      <c r="S393" s="279"/>
      <c r="T393" s="279"/>
      <c r="W393" s="279"/>
      <c r="X393" s="279"/>
    </row>
    <row r="394" spans="16:24" ht="15.75" customHeight="1" x14ac:dyDescent="0.2">
      <c r="P394" s="279"/>
      <c r="Q394" s="279"/>
      <c r="R394" s="279"/>
      <c r="S394" s="279"/>
      <c r="T394" s="279"/>
      <c r="W394" s="279"/>
      <c r="X394" s="279"/>
    </row>
    <row r="395" spans="16:24" ht="15.75" customHeight="1" x14ac:dyDescent="0.2">
      <c r="P395" s="279"/>
      <c r="Q395" s="279"/>
      <c r="R395" s="279"/>
      <c r="S395" s="279"/>
      <c r="T395" s="279"/>
      <c r="W395" s="279"/>
      <c r="X395" s="279"/>
    </row>
    <row r="396" spans="16:24" ht="15.75" customHeight="1" x14ac:dyDescent="0.2">
      <c r="P396" s="279"/>
      <c r="Q396" s="279"/>
      <c r="R396" s="279"/>
      <c r="S396" s="279"/>
      <c r="T396" s="279"/>
      <c r="W396" s="279"/>
      <c r="X396" s="279"/>
    </row>
    <row r="397" spans="16:24" ht="15.75" customHeight="1" x14ac:dyDescent="0.2">
      <c r="P397" s="279"/>
      <c r="Q397" s="279"/>
      <c r="R397" s="279"/>
      <c r="S397" s="279"/>
      <c r="T397" s="279"/>
      <c r="W397" s="279"/>
      <c r="X397" s="279"/>
    </row>
    <row r="398" spans="16:24" ht="15.75" customHeight="1" x14ac:dyDescent="0.2">
      <c r="P398" s="279"/>
      <c r="Q398" s="279"/>
      <c r="R398" s="279"/>
      <c r="S398" s="279"/>
      <c r="T398" s="279"/>
      <c r="W398" s="279"/>
      <c r="X398" s="279"/>
    </row>
    <row r="399" spans="16:24" ht="15.75" customHeight="1" x14ac:dyDescent="0.2">
      <c r="P399" s="279"/>
      <c r="Q399" s="279"/>
      <c r="R399" s="279"/>
      <c r="S399" s="279"/>
      <c r="T399" s="279"/>
      <c r="W399" s="279"/>
      <c r="X399" s="279"/>
    </row>
    <row r="400" spans="16:24" ht="15.75" customHeight="1" x14ac:dyDescent="0.2">
      <c r="P400" s="279"/>
      <c r="Q400" s="279"/>
      <c r="R400" s="279"/>
      <c r="S400" s="279"/>
      <c r="T400" s="279"/>
      <c r="W400" s="279"/>
      <c r="X400" s="279"/>
    </row>
    <row r="401" spans="16:24" ht="15.75" customHeight="1" x14ac:dyDescent="0.2">
      <c r="P401" s="279"/>
      <c r="Q401" s="279"/>
      <c r="R401" s="279"/>
      <c r="S401" s="279"/>
      <c r="T401" s="279"/>
      <c r="W401" s="279"/>
      <c r="X401" s="279"/>
    </row>
    <row r="402" spans="16:24" ht="15.75" customHeight="1" x14ac:dyDescent="0.2">
      <c r="P402" s="279"/>
      <c r="Q402" s="279"/>
      <c r="R402" s="279"/>
      <c r="S402" s="279"/>
      <c r="T402" s="279"/>
      <c r="W402" s="279"/>
      <c r="X402" s="279"/>
    </row>
    <row r="403" spans="16:24" ht="15.75" customHeight="1" x14ac:dyDescent="0.2">
      <c r="P403" s="279"/>
      <c r="Q403" s="279"/>
      <c r="R403" s="279"/>
      <c r="S403" s="279"/>
      <c r="T403" s="279"/>
      <c r="W403" s="279"/>
      <c r="X403" s="279"/>
    </row>
    <row r="404" spans="16:24" ht="15.75" customHeight="1" x14ac:dyDescent="0.2">
      <c r="P404" s="279"/>
      <c r="Q404" s="279"/>
      <c r="R404" s="279"/>
      <c r="S404" s="279"/>
      <c r="T404" s="279"/>
      <c r="W404" s="279"/>
      <c r="X404" s="279"/>
    </row>
    <row r="405" spans="16:24" ht="15.75" customHeight="1" x14ac:dyDescent="0.2">
      <c r="P405" s="279"/>
      <c r="Q405" s="279"/>
      <c r="R405" s="279"/>
      <c r="S405" s="279"/>
      <c r="T405" s="279"/>
      <c r="W405" s="279"/>
      <c r="X405" s="279"/>
    </row>
    <row r="406" spans="16:24" ht="15.75" customHeight="1" x14ac:dyDescent="0.2">
      <c r="P406" s="279"/>
      <c r="Q406" s="279"/>
      <c r="R406" s="279"/>
      <c r="S406" s="279"/>
      <c r="T406" s="279"/>
      <c r="W406" s="279"/>
      <c r="X406" s="279"/>
    </row>
    <row r="407" spans="16:24" ht="15.75" customHeight="1" x14ac:dyDescent="0.2">
      <c r="P407" s="279"/>
      <c r="Q407" s="279"/>
      <c r="R407" s="279"/>
      <c r="S407" s="279"/>
      <c r="T407" s="279"/>
      <c r="W407" s="279"/>
      <c r="X407" s="279"/>
    </row>
    <row r="408" spans="16:24" ht="15.75" customHeight="1" x14ac:dyDescent="0.2">
      <c r="P408" s="279"/>
      <c r="Q408" s="279"/>
      <c r="R408" s="279"/>
      <c r="S408" s="279"/>
      <c r="T408" s="279"/>
      <c r="W408" s="279"/>
      <c r="X408" s="279"/>
    </row>
    <row r="409" spans="16:24" ht="15.75" customHeight="1" x14ac:dyDescent="0.2">
      <c r="P409" s="279"/>
      <c r="Q409" s="279"/>
      <c r="R409" s="279"/>
      <c r="S409" s="279"/>
      <c r="T409" s="279"/>
      <c r="W409" s="279"/>
      <c r="X409" s="279"/>
    </row>
    <row r="410" spans="16:24" ht="15.75" customHeight="1" x14ac:dyDescent="0.2">
      <c r="P410" s="279"/>
      <c r="Q410" s="279"/>
      <c r="R410" s="279"/>
      <c r="S410" s="279"/>
      <c r="T410" s="279"/>
      <c r="W410" s="279"/>
      <c r="X410" s="279"/>
    </row>
    <row r="411" spans="16:24" ht="15.75" customHeight="1" x14ac:dyDescent="0.2">
      <c r="P411" s="279"/>
      <c r="Q411" s="279"/>
      <c r="R411" s="279"/>
      <c r="S411" s="279"/>
      <c r="T411" s="279"/>
      <c r="W411" s="279"/>
      <c r="X411" s="279"/>
    </row>
    <row r="412" spans="16:24" ht="15.75" customHeight="1" x14ac:dyDescent="0.2">
      <c r="P412" s="279"/>
      <c r="Q412" s="279"/>
      <c r="R412" s="279"/>
      <c r="S412" s="279"/>
      <c r="T412" s="279"/>
      <c r="W412" s="279"/>
      <c r="X412" s="279"/>
    </row>
    <row r="413" spans="16:24" ht="15.75" customHeight="1" x14ac:dyDescent="0.2">
      <c r="P413" s="279"/>
      <c r="Q413" s="279"/>
      <c r="R413" s="279"/>
      <c r="S413" s="279"/>
      <c r="T413" s="279"/>
      <c r="W413" s="279"/>
      <c r="X413" s="279"/>
    </row>
    <row r="414" spans="16:24" ht="15.75" customHeight="1" x14ac:dyDescent="0.2">
      <c r="P414" s="279"/>
      <c r="Q414" s="279"/>
      <c r="R414" s="279"/>
      <c r="S414" s="279"/>
      <c r="T414" s="279"/>
      <c r="W414" s="279"/>
      <c r="X414" s="279"/>
    </row>
    <row r="415" spans="16:24" ht="15.75" customHeight="1" x14ac:dyDescent="0.2">
      <c r="P415" s="279"/>
      <c r="Q415" s="279"/>
      <c r="R415" s="279"/>
      <c r="S415" s="279"/>
      <c r="T415" s="279"/>
      <c r="W415" s="279"/>
      <c r="X415" s="279"/>
    </row>
    <row r="416" spans="16:24" ht="15.75" customHeight="1" x14ac:dyDescent="0.2">
      <c r="P416" s="279"/>
      <c r="Q416" s="279"/>
      <c r="R416" s="279"/>
      <c r="S416" s="279"/>
      <c r="T416" s="279"/>
      <c r="W416" s="279"/>
      <c r="X416" s="279"/>
    </row>
    <row r="417" spans="16:24" ht="15.75" customHeight="1" x14ac:dyDescent="0.2">
      <c r="P417" s="279"/>
      <c r="Q417" s="279"/>
      <c r="R417" s="279"/>
      <c r="S417" s="279"/>
      <c r="T417" s="279"/>
      <c r="W417" s="279"/>
      <c r="X417" s="279"/>
    </row>
    <row r="418" spans="16:24" ht="15.75" customHeight="1" x14ac:dyDescent="0.2">
      <c r="P418" s="279"/>
      <c r="Q418" s="279"/>
      <c r="R418" s="279"/>
      <c r="S418" s="279"/>
      <c r="T418" s="279"/>
      <c r="W418" s="279"/>
      <c r="X418" s="279"/>
    </row>
    <row r="419" spans="16:24" ht="15.75" customHeight="1" x14ac:dyDescent="0.2">
      <c r="P419" s="279"/>
      <c r="Q419" s="279"/>
      <c r="R419" s="279"/>
      <c r="S419" s="279"/>
      <c r="T419" s="279"/>
      <c r="W419" s="279"/>
      <c r="X419" s="279"/>
    </row>
    <row r="420" spans="16:24" ht="15.75" customHeight="1" x14ac:dyDescent="0.2">
      <c r="P420" s="279"/>
      <c r="Q420" s="279"/>
      <c r="R420" s="279"/>
      <c r="S420" s="279"/>
      <c r="T420" s="279"/>
      <c r="W420" s="279"/>
      <c r="X420" s="279"/>
    </row>
    <row r="421" spans="16:24" ht="15.75" customHeight="1" x14ac:dyDescent="0.2">
      <c r="P421" s="279"/>
      <c r="Q421" s="279"/>
      <c r="R421" s="279"/>
      <c r="S421" s="279"/>
      <c r="T421" s="279"/>
      <c r="W421" s="279"/>
      <c r="X421" s="279"/>
    </row>
    <row r="422" spans="16:24" ht="15.75" customHeight="1" x14ac:dyDescent="0.2">
      <c r="P422" s="279"/>
      <c r="Q422" s="279"/>
      <c r="R422" s="279"/>
      <c r="S422" s="279"/>
      <c r="T422" s="279"/>
      <c r="W422" s="279"/>
      <c r="X422" s="279"/>
    </row>
    <row r="423" spans="16:24" ht="15.75" customHeight="1" x14ac:dyDescent="0.2">
      <c r="P423" s="279"/>
      <c r="Q423" s="279"/>
      <c r="R423" s="279"/>
      <c r="S423" s="279"/>
      <c r="T423" s="279"/>
      <c r="W423" s="279"/>
      <c r="X423" s="279"/>
    </row>
    <row r="424" spans="16:24" ht="15.75" customHeight="1" x14ac:dyDescent="0.2">
      <c r="P424" s="279"/>
      <c r="Q424" s="279"/>
      <c r="R424" s="279"/>
      <c r="S424" s="279"/>
      <c r="T424" s="279"/>
      <c r="W424" s="279"/>
      <c r="X424" s="279"/>
    </row>
    <row r="425" spans="16:24" ht="15.75" customHeight="1" x14ac:dyDescent="0.2">
      <c r="P425" s="279"/>
      <c r="Q425" s="279"/>
      <c r="R425" s="279"/>
      <c r="S425" s="279"/>
      <c r="T425" s="279"/>
      <c r="W425" s="279"/>
      <c r="X425" s="279"/>
    </row>
    <row r="426" spans="16:24" ht="15.75" customHeight="1" x14ac:dyDescent="0.2">
      <c r="P426" s="279"/>
      <c r="Q426" s="279"/>
      <c r="R426" s="279"/>
      <c r="S426" s="279"/>
      <c r="T426" s="279"/>
      <c r="W426" s="279"/>
      <c r="X426" s="279"/>
    </row>
    <row r="427" spans="16:24" ht="15.75" customHeight="1" x14ac:dyDescent="0.2">
      <c r="P427" s="279"/>
      <c r="Q427" s="279"/>
      <c r="R427" s="279"/>
      <c r="S427" s="279"/>
      <c r="T427" s="279"/>
      <c r="W427" s="279"/>
      <c r="X427" s="279"/>
    </row>
    <row r="428" spans="16:24" ht="15.75" customHeight="1" x14ac:dyDescent="0.2">
      <c r="P428" s="279"/>
      <c r="Q428" s="279"/>
      <c r="R428" s="279"/>
      <c r="S428" s="279"/>
      <c r="T428" s="279"/>
      <c r="W428" s="279"/>
      <c r="X428" s="279"/>
    </row>
    <row r="429" spans="16:24" ht="15.75" customHeight="1" x14ac:dyDescent="0.2">
      <c r="P429" s="279"/>
      <c r="Q429" s="279"/>
      <c r="R429" s="279"/>
      <c r="S429" s="279"/>
      <c r="T429" s="279"/>
      <c r="W429" s="279"/>
      <c r="X429" s="279"/>
    </row>
    <row r="430" spans="16:24" ht="15.75" customHeight="1" x14ac:dyDescent="0.2">
      <c r="P430" s="279"/>
      <c r="Q430" s="279"/>
      <c r="R430" s="279"/>
      <c r="S430" s="279"/>
      <c r="T430" s="279"/>
      <c r="W430" s="279"/>
      <c r="X430" s="279"/>
    </row>
    <row r="431" spans="16:24" ht="15.75" customHeight="1" x14ac:dyDescent="0.2">
      <c r="P431" s="279"/>
      <c r="Q431" s="279"/>
      <c r="R431" s="279"/>
      <c r="S431" s="279"/>
      <c r="T431" s="279"/>
      <c r="W431" s="279"/>
      <c r="X431" s="279"/>
    </row>
    <row r="432" spans="16:24" ht="15.75" customHeight="1" x14ac:dyDescent="0.2">
      <c r="P432" s="279"/>
      <c r="Q432" s="279"/>
      <c r="R432" s="279"/>
      <c r="S432" s="279"/>
      <c r="T432" s="279"/>
      <c r="W432" s="279"/>
      <c r="X432" s="279"/>
    </row>
    <row r="433" spans="16:24" ht="15.75" customHeight="1" x14ac:dyDescent="0.2">
      <c r="P433" s="279"/>
      <c r="Q433" s="279"/>
      <c r="R433" s="279"/>
      <c r="S433" s="279"/>
      <c r="T433" s="279"/>
      <c r="W433" s="279"/>
      <c r="X433" s="279"/>
    </row>
    <row r="434" spans="16:24" ht="15.75" customHeight="1" x14ac:dyDescent="0.2">
      <c r="P434" s="279"/>
      <c r="Q434" s="279"/>
      <c r="R434" s="279"/>
      <c r="S434" s="279"/>
      <c r="T434" s="279"/>
      <c r="W434" s="279"/>
      <c r="X434" s="279"/>
    </row>
    <row r="435" spans="16:24" ht="15.75" customHeight="1" x14ac:dyDescent="0.2">
      <c r="P435" s="279"/>
      <c r="Q435" s="279"/>
      <c r="R435" s="279"/>
      <c r="S435" s="279"/>
      <c r="T435" s="279"/>
      <c r="W435" s="279"/>
      <c r="X435" s="279"/>
    </row>
    <row r="436" spans="16:24" ht="15.75" customHeight="1" x14ac:dyDescent="0.2">
      <c r="P436" s="279"/>
      <c r="Q436" s="279"/>
      <c r="R436" s="279"/>
      <c r="S436" s="279"/>
      <c r="T436" s="279"/>
      <c r="W436" s="279"/>
      <c r="X436" s="279"/>
    </row>
    <row r="437" spans="16:24" ht="15.75" customHeight="1" x14ac:dyDescent="0.2">
      <c r="P437" s="279"/>
      <c r="Q437" s="279"/>
      <c r="R437" s="279"/>
      <c r="S437" s="279"/>
      <c r="T437" s="279"/>
      <c r="W437" s="279"/>
      <c r="X437" s="279"/>
    </row>
    <row r="438" spans="16:24" ht="15.75" customHeight="1" x14ac:dyDescent="0.2">
      <c r="P438" s="279"/>
      <c r="Q438" s="279"/>
      <c r="R438" s="279"/>
      <c r="S438" s="279"/>
      <c r="T438" s="279"/>
      <c r="W438" s="279"/>
      <c r="X438" s="279"/>
    </row>
    <row r="439" spans="16:24" ht="15.75" customHeight="1" x14ac:dyDescent="0.2">
      <c r="P439" s="279"/>
      <c r="Q439" s="279"/>
      <c r="R439" s="279"/>
      <c r="S439" s="279"/>
      <c r="T439" s="279"/>
      <c r="W439" s="279"/>
      <c r="X439" s="279"/>
    </row>
    <row r="440" spans="16:24" ht="15.75" customHeight="1" x14ac:dyDescent="0.2">
      <c r="P440" s="279"/>
      <c r="Q440" s="279"/>
      <c r="R440" s="279"/>
      <c r="S440" s="279"/>
      <c r="T440" s="279"/>
      <c r="W440" s="279"/>
      <c r="X440" s="279"/>
    </row>
    <row r="441" spans="16:24" ht="15.75" customHeight="1" x14ac:dyDescent="0.2">
      <c r="P441" s="279"/>
      <c r="Q441" s="279"/>
      <c r="R441" s="279"/>
      <c r="S441" s="279"/>
      <c r="T441" s="279"/>
      <c r="W441" s="279"/>
      <c r="X441" s="279"/>
    </row>
    <row r="442" spans="16:24" ht="15.75" customHeight="1" x14ac:dyDescent="0.2">
      <c r="P442" s="279"/>
      <c r="Q442" s="279"/>
      <c r="R442" s="279"/>
      <c r="S442" s="279"/>
      <c r="T442" s="279"/>
      <c r="W442" s="279"/>
      <c r="X442" s="279"/>
    </row>
    <row r="443" spans="16:24" ht="15.75" customHeight="1" x14ac:dyDescent="0.2">
      <c r="P443" s="279"/>
      <c r="Q443" s="279"/>
      <c r="R443" s="279"/>
      <c r="S443" s="279"/>
      <c r="T443" s="279"/>
      <c r="W443" s="279"/>
      <c r="X443" s="279"/>
    </row>
    <row r="444" spans="16:24" ht="15.75" customHeight="1" x14ac:dyDescent="0.2">
      <c r="P444" s="279"/>
      <c r="Q444" s="279"/>
      <c r="R444" s="279"/>
      <c r="S444" s="279"/>
      <c r="T444" s="279"/>
      <c r="W444" s="279"/>
      <c r="X444" s="279"/>
    </row>
    <row r="445" spans="16:24" ht="15.75" customHeight="1" x14ac:dyDescent="0.2">
      <c r="P445" s="279"/>
      <c r="Q445" s="279"/>
      <c r="R445" s="279"/>
      <c r="S445" s="279"/>
      <c r="T445" s="279"/>
      <c r="W445" s="279"/>
      <c r="X445" s="279"/>
    </row>
    <row r="446" spans="16:24" ht="15.75" customHeight="1" x14ac:dyDescent="0.2">
      <c r="P446" s="279"/>
      <c r="Q446" s="279"/>
      <c r="R446" s="279"/>
      <c r="S446" s="279"/>
      <c r="T446" s="279"/>
      <c r="W446" s="279"/>
      <c r="X446" s="279"/>
    </row>
    <row r="447" spans="16:24" ht="15.75" customHeight="1" x14ac:dyDescent="0.2">
      <c r="P447" s="279"/>
      <c r="Q447" s="279"/>
      <c r="R447" s="279"/>
      <c r="S447" s="279"/>
      <c r="T447" s="279"/>
      <c r="W447" s="279"/>
      <c r="X447" s="279"/>
    </row>
    <row r="448" spans="16:24" ht="15.75" customHeight="1" x14ac:dyDescent="0.2">
      <c r="P448" s="279"/>
      <c r="Q448" s="279"/>
      <c r="R448" s="279"/>
      <c r="S448" s="279"/>
      <c r="T448" s="279"/>
      <c r="W448" s="279"/>
      <c r="X448" s="279"/>
    </row>
    <row r="449" spans="16:24" ht="15.75" customHeight="1" x14ac:dyDescent="0.2">
      <c r="P449" s="279"/>
      <c r="Q449" s="279"/>
      <c r="R449" s="279"/>
      <c r="S449" s="279"/>
      <c r="T449" s="279"/>
      <c r="W449" s="279"/>
      <c r="X449" s="279"/>
    </row>
    <row r="450" spans="16:24" ht="15.75" customHeight="1" x14ac:dyDescent="0.2">
      <c r="P450" s="279"/>
      <c r="Q450" s="279"/>
      <c r="R450" s="279"/>
      <c r="S450" s="279"/>
      <c r="T450" s="279"/>
      <c r="W450" s="279"/>
      <c r="X450" s="279"/>
    </row>
    <row r="451" spans="16:24" ht="15.75" customHeight="1" x14ac:dyDescent="0.2">
      <c r="P451" s="279"/>
      <c r="Q451" s="279"/>
      <c r="R451" s="279"/>
      <c r="S451" s="279"/>
      <c r="T451" s="279"/>
      <c r="W451" s="279"/>
      <c r="X451" s="279"/>
    </row>
    <row r="452" spans="16:24" ht="15.75" customHeight="1" x14ac:dyDescent="0.2">
      <c r="P452" s="279"/>
      <c r="Q452" s="279"/>
      <c r="R452" s="279"/>
      <c r="S452" s="279"/>
      <c r="T452" s="279"/>
      <c r="W452" s="279"/>
      <c r="X452" s="279"/>
    </row>
    <row r="453" spans="16:24" ht="15.75" customHeight="1" x14ac:dyDescent="0.2">
      <c r="P453" s="279"/>
      <c r="Q453" s="279"/>
      <c r="R453" s="279"/>
      <c r="S453" s="279"/>
      <c r="T453" s="279"/>
      <c r="W453" s="279"/>
      <c r="X453" s="279"/>
    </row>
    <row r="454" spans="16:24" ht="15.75" customHeight="1" x14ac:dyDescent="0.2">
      <c r="P454" s="279"/>
      <c r="Q454" s="279"/>
      <c r="R454" s="279"/>
      <c r="S454" s="279"/>
      <c r="T454" s="279"/>
      <c r="W454" s="279"/>
      <c r="X454" s="279"/>
    </row>
    <row r="455" spans="16:24" ht="15.75" customHeight="1" x14ac:dyDescent="0.2">
      <c r="P455" s="279"/>
      <c r="Q455" s="279"/>
      <c r="R455" s="279"/>
      <c r="S455" s="279"/>
      <c r="T455" s="279"/>
      <c r="W455" s="279"/>
      <c r="X455" s="279"/>
    </row>
    <row r="456" spans="16:24" ht="15.75" customHeight="1" x14ac:dyDescent="0.2">
      <c r="P456" s="279"/>
      <c r="Q456" s="279"/>
      <c r="R456" s="279"/>
      <c r="S456" s="279"/>
      <c r="T456" s="279"/>
      <c r="W456" s="279"/>
      <c r="X456" s="279"/>
    </row>
    <row r="457" spans="16:24" ht="15.75" customHeight="1" x14ac:dyDescent="0.2">
      <c r="P457" s="279"/>
      <c r="Q457" s="279"/>
      <c r="R457" s="279"/>
      <c r="S457" s="279"/>
      <c r="T457" s="279"/>
      <c r="W457" s="279"/>
      <c r="X457" s="279"/>
    </row>
    <row r="458" spans="16:24" ht="15.75" customHeight="1" x14ac:dyDescent="0.2">
      <c r="P458" s="279"/>
      <c r="Q458" s="279"/>
      <c r="R458" s="279"/>
      <c r="S458" s="279"/>
      <c r="T458" s="279"/>
      <c r="W458" s="279"/>
      <c r="X458" s="279"/>
    </row>
    <row r="459" spans="16:24" ht="15.75" customHeight="1" x14ac:dyDescent="0.2">
      <c r="P459" s="279"/>
      <c r="Q459" s="279"/>
      <c r="R459" s="279"/>
      <c r="S459" s="279"/>
      <c r="T459" s="279"/>
      <c r="W459" s="279"/>
      <c r="X459" s="279"/>
    </row>
    <row r="460" spans="16:24" ht="15.75" customHeight="1" x14ac:dyDescent="0.2">
      <c r="P460" s="279"/>
      <c r="Q460" s="279"/>
      <c r="R460" s="279"/>
      <c r="S460" s="279"/>
      <c r="T460" s="279"/>
      <c r="W460" s="279"/>
      <c r="X460" s="279"/>
    </row>
    <row r="461" spans="16:24" ht="15.75" customHeight="1" x14ac:dyDescent="0.2">
      <c r="P461" s="279"/>
      <c r="Q461" s="279"/>
      <c r="R461" s="279"/>
      <c r="S461" s="279"/>
      <c r="T461" s="279"/>
      <c r="W461" s="279"/>
      <c r="X461" s="279"/>
    </row>
    <row r="462" spans="16:24" ht="15.75" customHeight="1" x14ac:dyDescent="0.2">
      <c r="P462" s="279"/>
      <c r="Q462" s="279"/>
      <c r="R462" s="279"/>
      <c r="S462" s="279"/>
      <c r="T462" s="279"/>
      <c r="W462" s="279"/>
      <c r="X462" s="279"/>
    </row>
    <row r="463" spans="16:24" ht="15.75" customHeight="1" x14ac:dyDescent="0.2">
      <c r="P463" s="279"/>
      <c r="Q463" s="279"/>
      <c r="R463" s="279"/>
      <c r="S463" s="279"/>
      <c r="T463" s="279"/>
      <c r="W463" s="279"/>
      <c r="X463" s="279"/>
    </row>
    <row r="464" spans="16:24" ht="15.75" customHeight="1" x14ac:dyDescent="0.2">
      <c r="P464" s="279"/>
      <c r="Q464" s="279"/>
      <c r="R464" s="279"/>
      <c r="S464" s="279"/>
      <c r="T464" s="279"/>
      <c r="W464" s="279"/>
      <c r="X464" s="279"/>
    </row>
    <row r="465" spans="16:24" ht="15.75" customHeight="1" x14ac:dyDescent="0.2">
      <c r="P465" s="279"/>
      <c r="Q465" s="279"/>
      <c r="R465" s="279"/>
      <c r="S465" s="279"/>
      <c r="T465" s="279"/>
      <c r="W465" s="279"/>
      <c r="X465" s="279"/>
    </row>
    <row r="466" spans="16:24" ht="15.75" customHeight="1" x14ac:dyDescent="0.2">
      <c r="P466" s="279"/>
      <c r="Q466" s="279"/>
      <c r="R466" s="279"/>
      <c r="S466" s="279"/>
      <c r="T466" s="279"/>
      <c r="W466" s="279"/>
      <c r="X466" s="279"/>
    </row>
    <row r="467" spans="16:24" ht="15.75" customHeight="1" x14ac:dyDescent="0.2">
      <c r="P467" s="279"/>
      <c r="Q467" s="279"/>
      <c r="R467" s="279"/>
      <c r="S467" s="279"/>
      <c r="T467" s="279"/>
      <c r="W467" s="279"/>
      <c r="X467" s="279"/>
    </row>
    <row r="468" spans="16:24" ht="15.75" customHeight="1" x14ac:dyDescent="0.2">
      <c r="P468" s="279"/>
      <c r="Q468" s="279"/>
      <c r="R468" s="279"/>
      <c r="S468" s="279"/>
      <c r="T468" s="279"/>
      <c r="W468" s="279"/>
      <c r="X468" s="279"/>
    </row>
    <row r="469" spans="16:24" ht="15.75" customHeight="1" x14ac:dyDescent="0.2">
      <c r="P469" s="279"/>
      <c r="Q469" s="279"/>
      <c r="R469" s="279"/>
      <c r="S469" s="279"/>
      <c r="T469" s="279"/>
      <c r="W469" s="279"/>
      <c r="X469" s="279"/>
    </row>
    <row r="470" spans="16:24" ht="15.75" customHeight="1" x14ac:dyDescent="0.2">
      <c r="P470" s="279"/>
      <c r="Q470" s="279"/>
      <c r="R470" s="279"/>
      <c r="S470" s="279"/>
      <c r="T470" s="279"/>
      <c r="W470" s="279"/>
      <c r="X470" s="279"/>
    </row>
    <row r="471" spans="16:24" ht="15.75" customHeight="1" x14ac:dyDescent="0.2">
      <c r="P471" s="279"/>
      <c r="Q471" s="279"/>
      <c r="R471" s="279"/>
      <c r="S471" s="279"/>
      <c r="T471" s="279"/>
      <c r="W471" s="279"/>
      <c r="X471" s="279"/>
    </row>
    <row r="472" spans="16:24" ht="15.75" customHeight="1" x14ac:dyDescent="0.2">
      <c r="P472" s="279"/>
      <c r="Q472" s="279"/>
      <c r="R472" s="279"/>
      <c r="S472" s="279"/>
      <c r="T472" s="279"/>
      <c r="W472" s="279"/>
      <c r="X472" s="279"/>
    </row>
    <row r="473" spans="16:24" ht="15.75" customHeight="1" x14ac:dyDescent="0.2">
      <c r="P473" s="279"/>
      <c r="Q473" s="279"/>
      <c r="R473" s="279"/>
      <c r="S473" s="279"/>
      <c r="T473" s="279"/>
      <c r="W473" s="279"/>
      <c r="X473" s="279"/>
    </row>
    <row r="474" spans="16:24" ht="15.75" customHeight="1" x14ac:dyDescent="0.2">
      <c r="P474" s="279"/>
      <c r="Q474" s="279"/>
      <c r="R474" s="279"/>
      <c r="S474" s="279"/>
      <c r="T474" s="279"/>
      <c r="W474" s="279"/>
      <c r="X474" s="279"/>
    </row>
    <row r="475" spans="16:24" ht="15.75" customHeight="1" x14ac:dyDescent="0.2">
      <c r="P475" s="279"/>
      <c r="Q475" s="279"/>
      <c r="R475" s="279"/>
      <c r="S475" s="279"/>
      <c r="T475" s="279"/>
      <c r="W475" s="279"/>
      <c r="X475" s="279"/>
    </row>
    <row r="476" spans="16:24" ht="15.75" customHeight="1" x14ac:dyDescent="0.2">
      <c r="P476" s="279"/>
      <c r="Q476" s="279"/>
      <c r="R476" s="279"/>
      <c r="S476" s="279"/>
      <c r="T476" s="279"/>
      <c r="W476" s="279"/>
      <c r="X476" s="279"/>
    </row>
    <row r="477" spans="16:24" ht="15.75" customHeight="1" x14ac:dyDescent="0.2">
      <c r="P477" s="279"/>
      <c r="Q477" s="279"/>
      <c r="R477" s="279"/>
      <c r="S477" s="279"/>
      <c r="T477" s="279"/>
      <c r="W477" s="279"/>
      <c r="X477" s="279"/>
    </row>
    <row r="478" spans="16:24" ht="15.75" customHeight="1" x14ac:dyDescent="0.2">
      <c r="P478" s="279"/>
      <c r="Q478" s="279"/>
      <c r="R478" s="279"/>
      <c r="S478" s="279"/>
      <c r="T478" s="279"/>
      <c r="W478" s="279"/>
      <c r="X478" s="279"/>
    </row>
    <row r="479" spans="16:24" ht="15.75" customHeight="1" x14ac:dyDescent="0.2">
      <c r="P479" s="279"/>
      <c r="Q479" s="279"/>
      <c r="R479" s="279"/>
      <c r="S479" s="279"/>
      <c r="T479" s="279"/>
      <c r="W479" s="279"/>
      <c r="X479" s="279"/>
    </row>
    <row r="480" spans="16:24" ht="15.75" customHeight="1" x14ac:dyDescent="0.2">
      <c r="P480" s="279"/>
      <c r="Q480" s="279"/>
      <c r="R480" s="279"/>
      <c r="S480" s="279"/>
      <c r="T480" s="279"/>
      <c r="W480" s="279"/>
      <c r="X480" s="279"/>
    </row>
    <row r="481" spans="16:24" ht="15.75" customHeight="1" x14ac:dyDescent="0.2">
      <c r="P481" s="279"/>
      <c r="Q481" s="279"/>
      <c r="R481" s="279"/>
      <c r="S481" s="279"/>
      <c r="T481" s="279"/>
      <c r="W481" s="279"/>
      <c r="X481" s="279"/>
    </row>
    <row r="482" spans="16:24" ht="15.75" customHeight="1" x14ac:dyDescent="0.2">
      <c r="P482" s="279"/>
      <c r="Q482" s="279"/>
      <c r="R482" s="279"/>
      <c r="S482" s="279"/>
      <c r="T482" s="279"/>
      <c r="W482" s="279"/>
      <c r="X482" s="279"/>
    </row>
    <row r="483" spans="16:24" ht="15.75" customHeight="1" x14ac:dyDescent="0.2">
      <c r="P483" s="279"/>
      <c r="Q483" s="279"/>
      <c r="R483" s="279"/>
      <c r="S483" s="279"/>
      <c r="T483" s="279"/>
      <c r="W483" s="279"/>
      <c r="X483" s="279"/>
    </row>
    <row r="484" spans="16:24" ht="15.75" customHeight="1" x14ac:dyDescent="0.2">
      <c r="P484" s="279"/>
      <c r="Q484" s="279"/>
      <c r="R484" s="279"/>
      <c r="S484" s="279"/>
      <c r="T484" s="279"/>
      <c r="W484" s="279"/>
      <c r="X484" s="279"/>
    </row>
    <row r="485" spans="16:24" ht="15.75" customHeight="1" x14ac:dyDescent="0.2">
      <c r="P485" s="279"/>
      <c r="Q485" s="279"/>
      <c r="R485" s="279"/>
      <c r="S485" s="279"/>
      <c r="T485" s="279"/>
      <c r="W485" s="279"/>
      <c r="X485" s="279"/>
    </row>
    <row r="486" spans="16:24" ht="15.75" customHeight="1" x14ac:dyDescent="0.2">
      <c r="P486" s="279"/>
      <c r="Q486" s="279"/>
      <c r="R486" s="279"/>
      <c r="S486" s="279"/>
      <c r="T486" s="279"/>
      <c r="W486" s="279"/>
      <c r="X486" s="279"/>
    </row>
    <row r="487" spans="16:24" ht="15.75" customHeight="1" x14ac:dyDescent="0.2">
      <c r="P487" s="279"/>
      <c r="Q487" s="279"/>
      <c r="R487" s="279"/>
      <c r="S487" s="279"/>
      <c r="T487" s="279"/>
      <c r="W487" s="279"/>
      <c r="X487" s="279"/>
    </row>
    <row r="488" spans="16:24" ht="15.75" customHeight="1" x14ac:dyDescent="0.2">
      <c r="P488" s="279"/>
      <c r="Q488" s="279"/>
      <c r="R488" s="279"/>
      <c r="S488" s="279"/>
      <c r="T488" s="279"/>
      <c r="W488" s="279"/>
      <c r="X488" s="279"/>
    </row>
    <row r="489" spans="16:24" ht="15.75" customHeight="1" x14ac:dyDescent="0.2">
      <c r="P489" s="279"/>
      <c r="Q489" s="279"/>
      <c r="R489" s="279"/>
      <c r="S489" s="279"/>
      <c r="T489" s="279"/>
      <c r="W489" s="279"/>
      <c r="X489" s="279"/>
    </row>
    <row r="490" spans="16:24" ht="15.75" customHeight="1" x14ac:dyDescent="0.2">
      <c r="P490" s="279"/>
      <c r="Q490" s="279"/>
      <c r="R490" s="279"/>
      <c r="S490" s="279"/>
      <c r="T490" s="279"/>
      <c r="W490" s="279"/>
      <c r="X490" s="279"/>
    </row>
    <row r="491" spans="16:24" ht="15.75" customHeight="1" x14ac:dyDescent="0.2">
      <c r="P491" s="279"/>
      <c r="Q491" s="279"/>
      <c r="R491" s="279"/>
      <c r="S491" s="279"/>
      <c r="T491" s="279"/>
      <c r="W491" s="279"/>
      <c r="X491" s="279"/>
    </row>
    <row r="492" spans="16:24" ht="15.75" customHeight="1" x14ac:dyDescent="0.2">
      <c r="P492" s="279"/>
      <c r="Q492" s="279"/>
      <c r="R492" s="279"/>
      <c r="S492" s="279"/>
      <c r="T492" s="279"/>
      <c r="W492" s="279"/>
      <c r="X492" s="279"/>
    </row>
    <row r="493" spans="16:24" ht="15.75" customHeight="1" x14ac:dyDescent="0.2">
      <c r="P493" s="279"/>
      <c r="Q493" s="279"/>
      <c r="R493" s="279"/>
      <c r="S493" s="279"/>
      <c r="T493" s="279"/>
      <c r="W493" s="279"/>
      <c r="X493" s="279"/>
    </row>
    <row r="494" spans="16:24" ht="15.75" customHeight="1" x14ac:dyDescent="0.2">
      <c r="P494" s="279"/>
      <c r="Q494" s="279"/>
      <c r="R494" s="279"/>
      <c r="S494" s="279"/>
      <c r="T494" s="279"/>
      <c r="W494" s="279"/>
      <c r="X494" s="279"/>
    </row>
    <row r="495" spans="16:24" ht="15.75" customHeight="1" x14ac:dyDescent="0.2">
      <c r="P495" s="279"/>
      <c r="Q495" s="279"/>
      <c r="R495" s="279"/>
      <c r="S495" s="279"/>
      <c r="T495" s="279"/>
      <c r="W495" s="279"/>
      <c r="X495" s="279"/>
    </row>
    <row r="496" spans="16:24" ht="15.75" customHeight="1" x14ac:dyDescent="0.2">
      <c r="P496" s="279"/>
      <c r="Q496" s="279"/>
      <c r="R496" s="279"/>
      <c r="S496" s="279"/>
      <c r="T496" s="279"/>
      <c r="W496" s="279"/>
      <c r="X496" s="279"/>
    </row>
    <row r="497" spans="16:24" ht="15.75" customHeight="1" x14ac:dyDescent="0.2">
      <c r="P497" s="279"/>
      <c r="Q497" s="279"/>
      <c r="R497" s="279"/>
      <c r="S497" s="279"/>
      <c r="T497" s="279"/>
      <c r="W497" s="279"/>
      <c r="X497" s="279"/>
    </row>
    <row r="498" spans="16:24" ht="15.75" customHeight="1" x14ac:dyDescent="0.2">
      <c r="P498" s="279"/>
      <c r="Q498" s="279"/>
      <c r="R498" s="279"/>
      <c r="S498" s="279"/>
      <c r="T498" s="279"/>
      <c r="W498" s="279"/>
      <c r="X498" s="279"/>
    </row>
    <row r="499" spans="16:24" ht="15.75" customHeight="1" x14ac:dyDescent="0.2">
      <c r="P499" s="279"/>
      <c r="Q499" s="279"/>
      <c r="R499" s="279"/>
      <c r="S499" s="279"/>
      <c r="T499" s="279"/>
      <c r="W499" s="279"/>
      <c r="X499" s="279"/>
    </row>
    <row r="500" spans="16:24" ht="15.75" customHeight="1" x14ac:dyDescent="0.2">
      <c r="P500" s="279"/>
      <c r="Q500" s="279"/>
      <c r="R500" s="279"/>
      <c r="S500" s="279"/>
      <c r="T500" s="279"/>
      <c r="W500" s="279"/>
      <c r="X500" s="279"/>
    </row>
    <row r="501" spans="16:24" ht="15.75" customHeight="1" x14ac:dyDescent="0.2">
      <c r="P501" s="279"/>
      <c r="Q501" s="279"/>
      <c r="R501" s="279"/>
      <c r="S501" s="279"/>
      <c r="T501" s="279"/>
      <c r="W501" s="279"/>
      <c r="X501" s="279"/>
    </row>
    <row r="502" spans="16:24" ht="15.75" customHeight="1" x14ac:dyDescent="0.2">
      <c r="P502" s="279"/>
      <c r="Q502" s="279"/>
      <c r="R502" s="279"/>
      <c r="S502" s="279"/>
      <c r="T502" s="279"/>
      <c r="W502" s="279"/>
      <c r="X502" s="279"/>
    </row>
    <row r="503" spans="16:24" ht="15.75" customHeight="1" x14ac:dyDescent="0.2">
      <c r="P503" s="279"/>
      <c r="Q503" s="279"/>
      <c r="R503" s="279"/>
      <c r="S503" s="279"/>
      <c r="T503" s="279"/>
      <c r="W503" s="279"/>
      <c r="X503" s="279"/>
    </row>
    <row r="504" spans="16:24" ht="15.75" customHeight="1" x14ac:dyDescent="0.2">
      <c r="P504" s="279"/>
      <c r="Q504" s="279"/>
      <c r="R504" s="279"/>
      <c r="S504" s="279"/>
      <c r="T504" s="279"/>
      <c r="W504" s="279"/>
      <c r="X504" s="279"/>
    </row>
    <row r="505" spans="16:24" ht="15.75" customHeight="1" x14ac:dyDescent="0.2">
      <c r="P505" s="279"/>
      <c r="Q505" s="279"/>
      <c r="R505" s="279"/>
      <c r="S505" s="279"/>
      <c r="T505" s="279"/>
      <c r="W505" s="279"/>
      <c r="X505" s="279"/>
    </row>
    <row r="506" spans="16:24" ht="15.75" customHeight="1" x14ac:dyDescent="0.2">
      <c r="P506" s="279"/>
      <c r="Q506" s="279"/>
      <c r="R506" s="279"/>
      <c r="S506" s="279"/>
      <c r="T506" s="279"/>
      <c r="W506" s="279"/>
      <c r="X506" s="279"/>
    </row>
    <row r="507" spans="16:24" ht="15.75" customHeight="1" x14ac:dyDescent="0.2">
      <c r="P507" s="279"/>
      <c r="Q507" s="279"/>
      <c r="R507" s="279"/>
      <c r="S507" s="279"/>
      <c r="T507" s="279"/>
      <c r="W507" s="279"/>
      <c r="X507" s="279"/>
    </row>
    <row r="508" spans="16:24" ht="15.75" customHeight="1" x14ac:dyDescent="0.2">
      <c r="P508" s="279"/>
      <c r="Q508" s="279"/>
      <c r="R508" s="279"/>
      <c r="S508" s="279"/>
      <c r="T508" s="279"/>
      <c r="W508" s="279"/>
      <c r="X508" s="279"/>
    </row>
    <row r="509" spans="16:24" ht="15.75" customHeight="1" x14ac:dyDescent="0.2">
      <c r="P509" s="279"/>
      <c r="Q509" s="279"/>
      <c r="R509" s="279"/>
      <c r="S509" s="279"/>
      <c r="T509" s="279"/>
      <c r="W509" s="279"/>
      <c r="X509" s="279"/>
    </row>
    <row r="510" spans="16:24" ht="15.75" customHeight="1" x14ac:dyDescent="0.2">
      <c r="P510" s="279"/>
      <c r="Q510" s="279"/>
      <c r="R510" s="279"/>
      <c r="S510" s="279"/>
      <c r="T510" s="279"/>
      <c r="W510" s="279"/>
      <c r="X510" s="279"/>
    </row>
    <row r="511" spans="16:24" ht="15.75" customHeight="1" x14ac:dyDescent="0.2">
      <c r="P511" s="279"/>
      <c r="Q511" s="279"/>
      <c r="R511" s="279"/>
      <c r="S511" s="279"/>
      <c r="T511" s="279"/>
      <c r="W511" s="279"/>
      <c r="X511" s="279"/>
    </row>
    <row r="512" spans="16:24" ht="15.75" customHeight="1" x14ac:dyDescent="0.2">
      <c r="P512" s="279"/>
      <c r="Q512" s="279"/>
      <c r="R512" s="279"/>
      <c r="S512" s="279"/>
      <c r="T512" s="279"/>
      <c r="W512" s="279"/>
      <c r="X512" s="279"/>
    </row>
    <row r="513" spans="16:24" ht="15.75" customHeight="1" x14ac:dyDescent="0.2">
      <c r="P513" s="279"/>
      <c r="Q513" s="279"/>
      <c r="R513" s="279"/>
      <c r="S513" s="279"/>
      <c r="T513" s="279"/>
      <c r="W513" s="279"/>
      <c r="X513" s="279"/>
    </row>
    <row r="514" spans="16:24" ht="15.75" customHeight="1" x14ac:dyDescent="0.2">
      <c r="P514" s="279"/>
      <c r="Q514" s="279"/>
      <c r="R514" s="279"/>
      <c r="S514" s="279"/>
      <c r="T514" s="279"/>
      <c r="W514" s="279"/>
      <c r="X514" s="279"/>
    </row>
    <row r="515" spans="16:24" ht="15.75" customHeight="1" x14ac:dyDescent="0.2">
      <c r="P515" s="279"/>
      <c r="Q515" s="279"/>
      <c r="R515" s="279"/>
      <c r="S515" s="279"/>
      <c r="T515" s="279"/>
      <c r="W515" s="279"/>
      <c r="X515" s="279"/>
    </row>
    <row r="516" spans="16:24" ht="15.75" customHeight="1" x14ac:dyDescent="0.2">
      <c r="P516" s="279"/>
      <c r="Q516" s="279"/>
      <c r="R516" s="279"/>
      <c r="S516" s="279"/>
      <c r="T516" s="279"/>
      <c r="W516" s="279"/>
      <c r="X516" s="279"/>
    </row>
    <row r="517" spans="16:24" ht="15.75" customHeight="1" x14ac:dyDescent="0.2">
      <c r="P517" s="279"/>
      <c r="Q517" s="279"/>
      <c r="R517" s="279"/>
      <c r="S517" s="279"/>
      <c r="T517" s="279"/>
      <c r="W517" s="279"/>
      <c r="X517" s="279"/>
    </row>
    <row r="518" spans="16:24" ht="15.75" customHeight="1" x14ac:dyDescent="0.2">
      <c r="P518" s="279"/>
      <c r="Q518" s="279"/>
      <c r="R518" s="279"/>
      <c r="S518" s="279"/>
      <c r="T518" s="279"/>
      <c r="W518" s="279"/>
      <c r="X518" s="279"/>
    </row>
    <row r="519" spans="16:24" ht="15.75" customHeight="1" x14ac:dyDescent="0.2">
      <c r="P519" s="279"/>
      <c r="Q519" s="279"/>
      <c r="R519" s="279"/>
      <c r="S519" s="279"/>
      <c r="T519" s="279"/>
      <c r="W519" s="279"/>
      <c r="X519" s="279"/>
    </row>
    <row r="520" spans="16:24" ht="15.75" customHeight="1" x14ac:dyDescent="0.2">
      <c r="P520" s="279"/>
      <c r="Q520" s="279"/>
      <c r="R520" s="279"/>
      <c r="S520" s="279"/>
      <c r="T520" s="279"/>
      <c r="W520" s="279"/>
      <c r="X520" s="279"/>
    </row>
    <row r="521" spans="16:24" ht="15.75" customHeight="1" x14ac:dyDescent="0.2">
      <c r="P521" s="279"/>
      <c r="Q521" s="279"/>
      <c r="R521" s="279"/>
      <c r="S521" s="279"/>
      <c r="T521" s="279"/>
      <c r="W521" s="279"/>
      <c r="X521" s="279"/>
    </row>
    <row r="522" spans="16:24" ht="15.75" customHeight="1" x14ac:dyDescent="0.2">
      <c r="P522" s="279"/>
      <c r="Q522" s="279"/>
      <c r="R522" s="279"/>
      <c r="S522" s="279"/>
      <c r="T522" s="279"/>
      <c r="W522" s="279"/>
      <c r="X522" s="279"/>
    </row>
    <row r="523" spans="16:24" ht="15.75" customHeight="1" x14ac:dyDescent="0.2">
      <c r="P523" s="279"/>
      <c r="Q523" s="279"/>
      <c r="R523" s="279"/>
      <c r="S523" s="279"/>
      <c r="T523" s="279"/>
      <c r="W523" s="279"/>
      <c r="X523" s="279"/>
    </row>
    <row r="524" spans="16:24" ht="15.75" customHeight="1" x14ac:dyDescent="0.2">
      <c r="P524" s="279"/>
      <c r="Q524" s="279"/>
      <c r="R524" s="279"/>
      <c r="S524" s="279"/>
      <c r="T524" s="279"/>
      <c r="W524" s="279"/>
      <c r="X524" s="279"/>
    </row>
    <row r="525" spans="16:24" ht="15.75" customHeight="1" x14ac:dyDescent="0.2">
      <c r="P525" s="279"/>
      <c r="Q525" s="279"/>
      <c r="R525" s="279"/>
      <c r="S525" s="279"/>
      <c r="T525" s="279"/>
      <c r="W525" s="279"/>
      <c r="X525" s="279"/>
    </row>
    <row r="526" spans="16:24" ht="15.75" customHeight="1" x14ac:dyDescent="0.2">
      <c r="P526" s="279"/>
      <c r="Q526" s="279"/>
      <c r="R526" s="279"/>
      <c r="S526" s="279"/>
      <c r="T526" s="279"/>
      <c r="W526" s="279"/>
      <c r="X526" s="279"/>
    </row>
    <row r="527" spans="16:24" ht="15.75" customHeight="1" x14ac:dyDescent="0.2">
      <c r="P527" s="279"/>
      <c r="Q527" s="279"/>
      <c r="R527" s="279"/>
      <c r="S527" s="279"/>
      <c r="T527" s="279"/>
      <c r="W527" s="279"/>
      <c r="X527" s="279"/>
    </row>
    <row r="528" spans="16:24" ht="15.75" customHeight="1" x14ac:dyDescent="0.2">
      <c r="P528" s="279"/>
      <c r="Q528" s="279"/>
      <c r="R528" s="279"/>
      <c r="S528" s="279"/>
      <c r="T528" s="279"/>
      <c r="W528" s="279"/>
      <c r="X528" s="279"/>
    </row>
    <row r="529" spans="16:24" ht="15.75" customHeight="1" x14ac:dyDescent="0.2">
      <c r="P529" s="279"/>
      <c r="Q529" s="279"/>
      <c r="R529" s="279"/>
      <c r="S529" s="279"/>
      <c r="T529" s="279"/>
      <c r="W529" s="279"/>
      <c r="X529" s="279"/>
    </row>
    <row r="530" spans="16:24" ht="15.75" customHeight="1" x14ac:dyDescent="0.2">
      <c r="P530" s="279"/>
      <c r="Q530" s="279"/>
      <c r="R530" s="279"/>
      <c r="S530" s="279"/>
      <c r="T530" s="279"/>
      <c r="W530" s="279"/>
      <c r="X530" s="279"/>
    </row>
    <row r="531" spans="16:24" ht="15.75" customHeight="1" x14ac:dyDescent="0.2">
      <c r="P531" s="279"/>
      <c r="Q531" s="279"/>
      <c r="R531" s="279"/>
      <c r="S531" s="279"/>
      <c r="T531" s="279"/>
      <c r="W531" s="279"/>
      <c r="X531" s="279"/>
    </row>
    <row r="532" spans="16:24" ht="15.75" customHeight="1" x14ac:dyDescent="0.2">
      <c r="P532" s="279"/>
      <c r="Q532" s="279"/>
      <c r="R532" s="279"/>
      <c r="S532" s="279"/>
      <c r="T532" s="279"/>
      <c r="W532" s="279"/>
      <c r="X532" s="279"/>
    </row>
    <row r="533" spans="16:24" ht="15.75" customHeight="1" x14ac:dyDescent="0.2">
      <c r="P533" s="279"/>
      <c r="Q533" s="279"/>
      <c r="R533" s="279"/>
      <c r="S533" s="279"/>
      <c r="T533" s="279"/>
      <c r="W533" s="279"/>
      <c r="X533" s="279"/>
    </row>
    <row r="534" spans="16:24" ht="15.75" customHeight="1" x14ac:dyDescent="0.2">
      <c r="P534" s="279"/>
      <c r="Q534" s="279"/>
      <c r="R534" s="279"/>
      <c r="S534" s="279"/>
      <c r="T534" s="279"/>
      <c r="W534" s="279"/>
      <c r="X534" s="279"/>
    </row>
    <row r="535" spans="16:24" ht="15.75" customHeight="1" x14ac:dyDescent="0.2">
      <c r="P535" s="279"/>
      <c r="Q535" s="279"/>
      <c r="R535" s="279"/>
      <c r="S535" s="279"/>
      <c r="T535" s="279"/>
      <c r="W535" s="279"/>
      <c r="X535" s="279"/>
    </row>
    <row r="536" spans="16:24" ht="15.75" customHeight="1" x14ac:dyDescent="0.2">
      <c r="P536" s="279"/>
      <c r="Q536" s="279"/>
      <c r="R536" s="279"/>
      <c r="S536" s="279"/>
      <c r="T536" s="279"/>
      <c r="W536" s="279"/>
      <c r="X536" s="279"/>
    </row>
    <row r="537" spans="16:24" ht="15.75" customHeight="1" x14ac:dyDescent="0.2">
      <c r="P537" s="279"/>
      <c r="Q537" s="279"/>
      <c r="R537" s="279"/>
      <c r="S537" s="279"/>
      <c r="T537" s="279"/>
      <c r="W537" s="279"/>
      <c r="X537" s="279"/>
    </row>
    <row r="538" spans="16:24" ht="15.75" customHeight="1" x14ac:dyDescent="0.2">
      <c r="P538" s="279"/>
      <c r="Q538" s="279"/>
      <c r="R538" s="279"/>
      <c r="S538" s="279"/>
      <c r="T538" s="279"/>
      <c r="W538" s="279"/>
      <c r="X538" s="279"/>
    </row>
    <row r="539" spans="16:24" ht="15.75" customHeight="1" x14ac:dyDescent="0.2">
      <c r="P539" s="279"/>
      <c r="Q539" s="279"/>
      <c r="R539" s="279"/>
      <c r="S539" s="279"/>
      <c r="T539" s="279"/>
      <c r="W539" s="279"/>
      <c r="X539" s="279"/>
    </row>
    <row r="540" spans="16:24" ht="15.75" customHeight="1" x14ac:dyDescent="0.2">
      <c r="P540" s="279"/>
      <c r="Q540" s="279"/>
      <c r="R540" s="279"/>
      <c r="S540" s="279"/>
      <c r="T540" s="279"/>
      <c r="W540" s="279"/>
      <c r="X540" s="279"/>
    </row>
    <row r="541" spans="16:24" ht="15.75" customHeight="1" x14ac:dyDescent="0.2">
      <c r="P541" s="279"/>
      <c r="Q541" s="279"/>
      <c r="R541" s="279"/>
      <c r="S541" s="279"/>
      <c r="T541" s="279"/>
      <c r="W541" s="279"/>
      <c r="X541" s="279"/>
    </row>
    <row r="542" spans="16:24" ht="15.75" customHeight="1" x14ac:dyDescent="0.2">
      <c r="P542" s="279"/>
      <c r="Q542" s="279"/>
      <c r="R542" s="279"/>
      <c r="S542" s="279"/>
      <c r="T542" s="279"/>
      <c r="W542" s="279"/>
      <c r="X542" s="279"/>
    </row>
    <row r="543" spans="16:24" ht="15.75" customHeight="1" x14ac:dyDescent="0.2">
      <c r="P543" s="279"/>
      <c r="Q543" s="279"/>
      <c r="R543" s="279"/>
      <c r="S543" s="279"/>
      <c r="T543" s="279"/>
      <c r="W543" s="279"/>
      <c r="X543" s="279"/>
    </row>
    <row r="544" spans="16:24" ht="15.75" customHeight="1" x14ac:dyDescent="0.2">
      <c r="P544" s="279"/>
      <c r="Q544" s="279"/>
      <c r="R544" s="279"/>
      <c r="S544" s="279"/>
      <c r="T544" s="279"/>
      <c r="W544" s="279"/>
      <c r="X544" s="279"/>
    </row>
    <row r="545" spans="16:24" ht="15.75" customHeight="1" x14ac:dyDescent="0.2">
      <c r="P545" s="279"/>
      <c r="Q545" s="279"/>
      <c r="R545" s="279"/>
      <c r="S545" s="279"/>
      <c r="T545" s="279"/>
      <c r="W545" s="279"/>
      <c r="X545" s="279"/>
    </row>
    <row r="546" spans="16:24" ht="15.75" customHeight="1" x14ac:dyDescent="0.2">
      <c r="P546" s="279"/>
      <c r="Q546" s="279"/>
      <c r="R546" s="279"/>
      <c r="S546" s="279"/>
      <c r="T546" s="279"/>
      <c r="W546" s="279"/>
      <c r="X546" s="279"/>
    </row>
    <row r="547" spans="16:24" ht="15.75" customHeight="1" x14ac:dyDescent="0.2">
      <c r="P547" s="279"/>
      <c r="Q547" s="279"/>
      <c r="R547" s="279"/>
      <c r="S547" s="279"/>
      <c r="T547" s="279"/>
      <c r="W547" s="279"/>
      <c r="X547" s="279"/>
    </row>
    <row r="548" spans="16:24" ht="15.75" customHeight="1" x14ac:dyDescent="0.2">
      <c r="P548" s="279"/>
      <c r="Q548" s="279"/>
      <c r="R548" s="279"/>
      <c r="S548" s="279"/>
      <c r="T548" s="279"/>
      <c r="W548" s="279"/>
      <c r="X548" s="279"/>
    </row>
    <row r="549" spans="16:24" ht="15.75" customHeight="1" x14ac:dyDescent="0.2">
      <c r="P549" s="279"/>
      <c r="Q549" s="279"/>
      <c r="R549" s="279"/>
      <c r="S549" s="279"/>
      <c r="T549" s="279"/>
      <c r="W549" s="279"/>
      <c r="X549" s="279"/>
    </row>
    <row r="550" spans="16:24" ht="15.75" customHeight="1" x14ac:dyDescent="0.2">
      <c r="P550" s="279"/>
      <c r="Q550" s="279"/>
      <c r="R550" s="279"/>
      <c r="S550" s="279"/>
      <c r="T550" s="279"/>
      <c r="W550" s="279"/>
      <c r="X550" s="279"/>
    </row>
    <row r="551" spans="16:24" ht="15.75" customHeight="1" x14ac:dyDescent="0.2">
      <c r="P551" s="279"/>
      <c r="Q551" s="279"/>
      <c r="R551" s="279"/>
      <c r="S551" s="279"/>
      <c r="T551" s="279"/>
      <c r="W551" s="279"/>
      <c r="X551" s="279"/>
    </row>
    <row r="552" spans="16:24" ht="15.75" customHeight="1" x14ac:dyDescent="0.2">
      <c r="P552" s="279"/>
      <c r="Q552" s="279"/>
      <c r="R552" s="279"/>
      <c r="S552" s="279"/>
      <c r="T552" s="279"/>
      <c r="W552" s="279"/>
      <c r="X552" s="279"/>
    </row>
    <row r="553" spans="16:24" ht="15.75" customHeight="1" x14ac:dyDescent="0.2">
      <c r="P553" s="279"/>
      <c r="Q553" s="279"/>
      <c r="R553" s="279"/>
      <c r="S553" s="279"/>
      <c r="T553" s="279"/>
      <c r="W553" s="279"/>
      <c r="X553" s="279"/>
    </row>
    <row r="554" spans="16:24" ht="15.75" customHeight="1" x14ac:dyDescent="0.2">
      <c r="P554" s="279"/>
      <c r="Q554" s="279"/>
      <c r="R554" s="279"/>
      <c r="S554" s="279"/>
      <c r="T554" s="279"/>
      <c r="W554" s="279"/>
      <c r="X554" s="279"/>
    </row>
    <row r="555" spans="16:24" ht="15.75" customHeight="1" x14ac:dyDescent="0.2">
      <c r="P555" s="279"/>
      <c r="Q555" s="279"/>
      <c r="R555" s="279"/>
      <c r="S555" s="279"/>
      <c r="T555" s="279"/>
      <c r="W555" s="279"/>
      <c r="X555" s="279"/>
    </row>
    <row r="556" spans="16:24" ht="15.75" customHeight="1" x14ac:dyDescent="0.2">
      <c r="P556" s="279"/>
      <c r="Q556" s="279"/>
      <c r="R556" s="279"/>
      <c r="S556" s="279"/>
      <c r="T556" s="279"/>
      <c r="W556" s="279"/>
      <c r="X556" s="279"/>
    </row>
    <row r="557" spans="16:24" ht="15.75" customHeight="1" x14ac:dyDescent="0.2">
      <c r="P557" s="279"/>
      <c r="Q557" s="279"/>
      <c r="R557" s="279"/>
      <c r="S557" s="279"/>
      <c r="T557" s="279"/>
      <c r="W557" s="279"/>
      <c r="X557" s="279"/>
    </row>
    <row r="558" spans="16:24" ht="15.75" customHeight="1" x14ac:dyDescent="0.2">
      <c r="P558" s="279"/>
      <c r="Q558" s="279"/>
      <c r="R558" s="279"/>
      <c r="S558" s="279"/>
      <c r="T558" s="279"/>
      <c r="W558" s="279"/>
      <c r="X558" s="279"/>
    </row>
    <row r="559" spans="16:24" ht="15.75" customHeight="1" x14ac:dyDescent="0.2">
      <c r="P559" s="279"/>
      <c r="Q559" s="279"/>
      <c r="R559" s="279"/>
      <c r="S559" s="279"/>
      <c r="T559" s="279"/>
      <c r="W559" s="279"/>
      <c r="X559" s="279"/>
    </row>
    <row r="560" spans="16:24" ht="15.75" customHeight="1" x14ac:dyDescent="0.2">
      <c r="P560" s="279"/>
      <c r="Q560" s="279"/>
      <c r="R560" s="279"/>
      <c r="S560" s="279"/>
      <c r="T560" s="279"/>
      <c r="W560" s="279"/>
      <c r="X560" s="279"/>
    </row>
    <row r="561" spans="16:24" ht="15.75" customHeight="1" x14ac:dyDescent="0.2">
      <c r="P561" s="279"/>
      <c r="Q561" s="279"/>
      <c r="R561" s="279"/>
      <c r="S561" s="279"/>
      <c r="T561" s="279"/>
      <c r="W561" s="279"/>
      <c r="X561" s="279"/>
    </row>
    <row r="562" spans="16:24" ht="15.75" customHeight="1" x14ac:dyDescent="0.2">
      <c r="P562" s="279"/>
      <c r="Q562" s="279"/>
      <c r="R562" s="279"/>
      <c r="S562" s="279"/>
      <c r="T562" s="279"/>
      <c r="W562" s="279"/>
      <c r="X562" s="279"/>
    </row>
    <row r="563" spans="16:24" ht="15.75" customHeight="1" x14ac:dyDescent="0.2">
      <c r="P563" s="279"/>
      <c r="Q563" s="279"/>
      <c r="R563" s="279"/>
      <c r="S563" s="279"/>
      <c r="T563" s="279"/>
      <c r="W563" s="279"/>
      <c r="X563" s="279"/>
    </row>
    <row r="564" spans="16:24" ht="15.75" customHeight="1" x14ac:dyDescent="0.2">
      <c r="P564" s="279"/>
      <c r="Q564" s="279"/>
      <c r="R564" s="279"/>
      <c r="S564" s="279"/>
      <c r="T564" s="279"/>
      <c r="W564" s="279"/>
      <c r="X564" s="279"/>
    </row>
    <row r="565" spans="16:24" ht="15.75" customHeight="1" x14ac:dyDescent="0.2">
      <c r="P565" s="279"/>
      <c r="Q565" s="279"/>
      <c r="R565" s="279"/>
      <c r="S565" s="279"/>
      <c r="T565" s="279"/>
      <c r="W565" s="279"/>
      <c r="X565" s="279"/>
    </row>
    <row r="566" spans="16:24" ht="15.75" customHeight="1" x14ac:dyDescent="0.2">
      <c r="P566" s="279"/>
      <c r="Q566" s="279"/>
      <c r="R566" s="279"/>
      <c r="S566" s="279"/>
      <c r="T566" s="279"/>
      <c r="W566" s="279"/>
      <c r="X566" s="279"/>
    </row>
    <row r="567" spans="16:24" ht="15.75" customHeight="1" x14ac:dyDescent="0.2">
      <c r="P567" s="279"/>
      <c r="Q567" s="279"/>
      <c r="R567" s="279"/>
      <c r="S567" s="279"/>
      <c r="T567" s="279"/>
      <c r="W567" s="279"/>
      <c r="X567" s="279"/>
    </row>
    <row r="568" spans="16:24" ht="15.75" customHeight="1" x14ac:dyDescent="0.2">
      <c r="P568" s="279"/>
      <c r="Q568" s="279"/>
      <c r="R568" s="279"/>
      <c r="S568" s="279"/>
      <c r="T568" s="279"/>
      <c r="W568" s="279"/>
      <c r="X568" s="279"/>
    </row>
    <row r="569" spans="16:24" ht="15.75" customHeight="1" x14ac:dyDescent="0.2">
      <c r="P569" s="279"/>
      <c r="Q569" s="279"/>
      <c r="R569" s="279"/>
      <c r="S569" s="279"/>
      <c r="T569" s="279"/>
      <c r="W569" s="279"/>
      <c r="X569" s="279"/>
    </row>
    <row r="570" spans="16:24" ht="15.75" customHeight="1" x14ac:dyDescent="0.2">
      <c r="P570" s="279"/>
      <c r="Q570" s="279"/>
      <c r="R570" s="279"/>
      <c r="S570" s="279"/>
      <c r="T570" s="279"/>
      <c r="W570" s="279"/>
      <c r="X570" s="279"/>
    </row>
    <row r="571" spans="16:24" ht="15.75" customHeight="1" x14ac:dyDescent="0.2">
      <c r="P571" s="279"/>
      <c r="Q571" s="279"/>
      <c r="R571" s="279"/>
      <c r="S571" s="279"/>
      <c r="T571" s="279"/>
      <c r="W571" s="279"/>
      <c r="X571" s="279"/>
    </row>
    <row r="572" spans="16:24" ht="15.75" customHeight="1" x14ac:dyDescent="0.2">
      <c r="P572" s="279"/>
      <c r="Q572" s="279"/>
      <c r="R572" s="279"/>
      <c r="S572" s="279"/>
      <c r="T572" s="279"/>
      <c r="W572" s="279"/>
      <c r="X572" s="279"/>
    </row>
    <row r="573" spans="16:24" ht="15.75" customHeight="1" x14ac:dyDescent="0.2">
      <c r="P573" s="279"/>
      <c r="Q573" s="279"/>
      <c r="R573" s="279"/>
      <c r="S573" s="279"/>
      <c r="T573" s="279"/>
      <c r="W573" s="279"/>
      <c r="X573" s="279"/>
    </row>
    <row r="574" spans="16:24" ht="15.75" customHeight="1" x14ac:dyDescent="0.2">
      <c r="P574" s="279"/>
      <c r="Q574" s="279"/>
      <c r="R574" s="279"/>
      <c r="S574" s="279"/>
      <c r="T574" s="279"/>
      <c r="W574" s="279"/>
      <c r="X574" s="279"/>
    </row>
    <row r="575" spans="16:24" ht="15.75" customHeight="1" x14ac:dyDescent="0.2">
      <c r="P575" s="279"/>
      <c r="Q575" s="279"/>
      <c r="R575" s="279"/>
      <c r="S575" s="279"/>
      <c r="T575" s="279"/>
      <c r="W575" s="279"/>
      <c r="X575" s="279"/>
    </row>
    <row r="576" spans="16:24" ht="15.75" customHeight="1" x14ac:dyDescent="0.2">
      <c r="P576" s="279"/>
      <c r="Q576" s="279"/>
      <c r="R576" s="279"/>
      <c r="S576" s="279"/>
      <c r="T576" s="279"/>
      <c r="W576" s="279"/>
      <c r="X576" s="279"/>
    </row>
    <row r="577" spans="16:24" ht="15.75" customHeight="1" x14ac:dyDescent="0.2">
      <c r="P577" s="279"/>
      <c r="Q577" s="279"/>
      <c r="R577" s="279"/>
      <c r="S577" s="279"/>
      <c r="T577" s="279"/>
      <c r="W577" s="279"/>
      <c r="X577" s="279"/>
    </row>
    <row r="578" spans="16:24" ht="15.75" customHeight="1" x14ac:dyDescent="0.2">
      <c r="P578" s="279"/>
      <c r="Q578" s="279"/>
      <c r="R578" s="279"/>
      <c r="S578" s="279"/>
      <c r="T578" s="279"/>
      <c r="W578" s="279"/>
      <c r="X578" s="279"/>
    </row>
    <row r="579" spans="16:24" ht="15.75" customHeight="1" x14ac:dyDescent="0.2">
      <c r="P579" s="279"/>
      <c r="Q579" s="279"/>
      <c r="R579" s="279"/>
      <c r="S579" s="279"/>
      <c r="T579" s="279"/>
      <c r="W579" s="279"/>
      <c r="X579" s="279"/>
    </row>
    <row r="580" spans="16:24" ht="15.75" customHeight="1" x14ac:dyDescent="0.2">
      <c r="P580" s="279"/>
      <c r="Q580" s="279"/>
      <c r="R580" s="279"/>
      <c r="S580" s="279"/>
      <c r="T580" s="279"/>
      <c r="W580" s="279"/>
      <c r="X580" s="279"/>
    </row>
    <row r="581" spans="16:24" ht="15.75" customHeight="1" x14ac:dyDescent="0.2">
      <c r="P581" s="279"/>
      <c r="Q581" s="279"/>
      <c r="R581" s="279"/>
      <c r="S581" s="279"/>
      <c r="T581" s="279"/>
      <c r="W581" s="279"/>
      <c r="X581" s="279"/>
    </row>
    <row r="582" spans="16:24" ht="15.75" customHeight="1" x14ac:dyDescent="0.2">
      <c r="P582" s="279"/>
      <c r="Q582" s="279"/>
      <c r="R582" s="279"/>
      <c r="S582" s="279"/>
      <c r="T582" s="279"/>
      <c r="W582" s="279"/>
      <c r="X582" s="279"/>
    </row>
    <row r="583" spans="16:24" ht="15.75" customHeight="1" x14ac:dyDescent="0.2">
      <c r="P583" s="279"/>
      <c r="Q583" s="279"/>
      <c r="R583" s="279"/>
      <c r="S583" s="279"/>
      <c r="T583" s="279"/>
      <c r="W583" s="279"/>
      <c r="X583" s="279"/>
    </row>
    <row r="584" spans="16:24" ht="15.75" customHeight="1" x14ac:dyDescent="0.2">
      <c r="P584" s="279"/>
      <c r="Q584" s="279"/>
      <c r="R584" s="279"/>
      <c r="S584" s="279"/>
      <c r="T584" s="279"/>
      <c r="W584" s="279"/>
      <c r="X584" s="279"/>
    </row>
    <row r="585" spans="16:24" ht="15.75" customHeight="1" x14ac:dyDescent="0.2">
      <c r="P585" s="279"/>
      <c r="Q585" s="279"/>
      <c r="R585" s="279"/>
      <c r="S585" s="279"/>
      <c r="T585" s="279"/>
      <c r="W585" s="279"/>
      <c r="X585" s="279"/>
    </row>
    <row r="586" spans="16:24" ht="15.75" customHeight="1" x14ac:dyDescent="0.2">
      <c r="P586" s="279"/>
      <c r="Q586" s="279"/>
      <c r="R586" s="279"/>
      <c r="S586" s="279"/>
      <c r="T586" s="279"/>
      <c r="W586" s="279"/>
      <c r="X586" s="279"/>
    </row>
    <row r="587" spans="16:24" ht="15.75" customHeight="1" x14ac:dyDescent="0.2">
      <c r="P587" s="279"/>
      <c r="Q587" s="279"/>
      <c r="R587" s="279"/>
      <c r="S587" s="279"/>
      <c r="T587" s="279"/>
      <c r="W587" s="279"/>
      <c r="X587" s="279"/>
    </row>
    <row r="588" spans="16:24" ht="15.75" customHeight="1" x14ac:dyDescent="0.2">
      <c r="P588" s="279"/>
      <c r="Q588" s="279"/>
      <c r="R588" s="279"/>
      <c r="S588" s="279"/>
      <c r="T588" s="279"/>
      <c r="W588" s="279"/>
      <c r="X588" s="279"/>
    </row>
    <row r="589" spans="16:24" ht="15.75" customHeight="1" x14ac:dyDescent="0.2">
      <c r="P589" s="279"/>
      <c r="Q589" s="279"/>
      <c r="R589" s="279"/>
      <c r="S589" s="279"/>
      <c r="T589" s="279"/>
      <c r="W589" s="279"/>
      <c r="X589" s="279"/>
    </row>
    <row r="590" spans="16:24" ht="15.75" customHeight="1" x14ac:dyDescent="0.2">
      <c r="P590" s="279"/>
      <c r="Q590" s="279"/>
      <c r="R590" s="279"/>
      <c r="S590" s="279"/>
      <c r="T590" s="279"/>
      <c r="W590" s="279"/>
      <c r="X590" s="279"/>
    </row>
    <row r="591" spans="16:24" ht="15.75" customHeight="1" x14ac:dyDescent="0.2">
      <c r="P591" s="279"/>
      <c r="Q591" s="279"/>
      <c r="R591" s="279"/>
      <c r="S591" s="279"/>
      <c r="T591" s="279"/>
      <c r="W591" s="279"/>
      <c r="X591" s="279"/>
    </row>
    <row r="592" spans="16:24" ht="15.75" customHeight="1" x14ac:dyDescent="0.2">
      <c r="P592" s="279"/>
      <c r="Q592" s="279"/>
      <c r="R592" s="279"/>
      <c r="S592" s="279"/>
      <c r="T592" s="279"/>
      <c r="W592" s="279"/>
      <c r="X592" s="279"/>
    </row>
    <row r="593" spans="16:24" ht="15.75" customHeight="1" x14ac:dyDescent="0.2">
      <c r="P593" s="279"/>
      <c r="Q593" s="279"/>
      <c r="R593" s="279"/>
      <c r="S593" s="279"/>
      <c r="T593" s="279"/>
      <c r="W593" s="279"/>
      <c r="X593" s="279"/>
    </row>
    <row r="594" spans="16:24" ht="15.75" customHeight="1" x14ac:dyDescent="0.2">
      <c r="P594" s="279"/>
      <c r="Q594" s="279"/>
      <c r="R594" s="279"/>
      <c r="S594" s="279"/>
      <c r="T594" s="279"/>
      <c r="W594" s="279"/>
      <c r="X594" s="279"/>
    </row>
    <row r="595" spans="16:24" ht="15.75" customHeight="1" x14ac:dyDescent="0.2">
      <c r="P595" s="279"/>
      <c r="Q595" s="279"/>
      <c r="R595" s="279"/>
      <c r="S595" s="279"/>
      <c r="T595" s="279"/>
      <c r="W595" s="279"/>
      <c r="X595" s="279"/>
    </row>
    <row r="596" spans="16:24" ht="15.75" customHeight="1" x14ac:dyDescent="0.2">
      <c r="P596" s="279"/>
      <c r="Q596" s="279"/>
      <c r="R596" s="279"/>
      <c r="S596" s="279"/>
      <c r="T596" s="279"/>
      <c r="W596" s="279"/>
      <c r="X596" s="279"/>
    </row>
    <row r="597" spans="16:24" ht="15.75" customHeight="1" x14ac:dyDescent="0.2">
      <c r="P597" s="279"/>
      <c r="Q597" s="279"/>
      <c r="R597" s="279"/>
      <c r="S597" s="279"/>
      <c r="T597" s="279"/>
      <c r="W597" s="279"/>
      <c r="X597" s="279"/>
    </row>
    <row r="598" spans="16:24" ht="15.75" customHeight="1" x14ac:dyDescent="0.2">
      <c r="P598" s="279"/>
      <c r="Q598" s="279"/>
      <c r="R598" s="279"/>
      <c r="S598" s="279"/>
      <c r="T598" s="279"/>
      <c r="W598" s="279"/>
      <c r="X598" s="279"/>
    </row>
    <row r="599" spans="16:24" ht="15.75" customHeight="1" x14ac:dyDescent="0.2">
      <c r="P599" s="279"/>
      <c r="Q599" s="279"/>
      <c r="R599" s="279"/>
      <c r="S599" s="279"/>
      <c r="T599" s="279"/>
      <c r="W599" s="279"/>
      <c r="X599" s="279"/>
    </row>
    <row r="600" spans="16:24" ht="15.75" customHeight="1" x14ac:dyDescent="0.2">
      <c r="P600" s="279"/>
      <c r="Q600" s="279"/>
      <c r="R600" s="279"/>
      <c r="S600" s="279"/>
      <c r="T600" s="279"/>
      <c r="W600" s="279"/>
      <c r="X600" s="279"/>
    </row>
    <row r="601" spans="16:24" ht="15.75" customHeight="1" x14ac:dyDescent="0.2">
      <c r="P601" s="279"/>
      <c r="Q601" s="279"/>
      <c r="R601" s="279"/>
      <c r="S601" s="279"/>
      <c r="T601" s="279"/>
      <c r="W601" s="279"/>
      <c r="X601" s="279"/>
    </row>
    <row r="602" spans="16:24" ht="15.75" customHeight="1" x14ac:dyDescent="0.2">
      <c r="P602" s="279"/>
      <c r="Q602" s="279"/>
      <c r="R602" s="279"/>
      <c r="S602" s="279"/>
      <c r="T602" s="279"/>
      <c r="W602" s="279"/>
      <c r="X602" s="279"/>
    </row>
    <row r="603" spans="16:24" ht="15.75" customHeight="1" x14ac:dyDescent="0.2">
      <c r="P603" s="279"/>
      <c r="Q603" s="279"/>
      <c r="R603" s="279"/>
      <c r="S603" s="279"/>
      <c r="T603" s="279"/>
      <c r="W603" s="279"/>
      <c r="X603" s="279"/>
    </row>
    <row r="604" spans="16:24" ht="15.75" customHeight="1" x14ac:dyDescent="0.2">
      <c r="P604" s="279"/>
      <c r="Q604" s="279"/>
      <c r="R604" s="279"/>
      <c r="S604" s="279"/>
      <c r="T604" s="279"/>
      <c r="W604" s="279"/>
      <c r="X604" s="279"/>
    </row>
    <row r="605" spans="16:24" ht="15.75" customHeight="1" x14ac:dyDescent="0.2">
      <c r="P605" s="279"/>
      <c r="Q605" s="279"/>
      <c r="R605" s="279"/>
      <c r="S605" s="279"/>
      <c r="T605" s="279"/>
      <c r="W605" s="279"/>
      <c r="X605" s="279"/>
    </row>
    <row r="606" spans="16:24" ht="15.75" customHeight="1" x14ac:dyDescent="0.2">
      <c r="P606" s="279"/>
      <c r="Q606" s="279"/>
      <c r="R606" s="279"/>
      <c r="S606" s="279"/>
      <c r="T606" s="279"/>
      <c r="W606" s="279"/>
      <c r="X606" s="279"/>
    </row>
    <row r="607" spans="16:24" ht="15.75" customHeight="1" x14ac:dyDescent="0.2">
      <c r="P607" s="279"/>
      <c r="Q607" s="279"/>
      <c r="R607" s="279"/>
      <c r="S607" s="279"/>
      <c r="T607" s="279"/>
      <c r="W607" s="279"/>
      <c r="X607" s="279"/>
    </row>
    <row r="608" spans="16:24" ht="15.75" customHeight="1" x14ac:dyDescent="0.2">
      <c r="P608" s="279"/>
      <c r="Q608" s="279"/>
      <c r="R608" s="279"/>
      <c r="S608" s="279"/>
      <c r="T608" s="279"/>
      <c r="W608" s="279"/>
      <c r="X608" s="279"/>
    </row>
    <row r="609" spans="16:24" ht="15.75" customHeight="1" x14ac:dyDescent="0.2">
      <c r="P609" s="279"/>
      <c r="Q609" s="279"/>
      <c r="R609" s="279"/>
      <c r="S609" s="279"/>
      <c r="T609" s="279"/>
      <c r="W609" s="279"/>
      <c r="X609" s="279"/>
    </row>
    <row r="610" spans="16:24" ht="15.75" customHeight="1" x14ac:dyDescent="0.2">
      <c r="P610" s="279"/>
      <c r="Q610" s="279"/>
      <c r="R610" s="279"/>
      <c r="S610" s="279"/>
      <c r="T610" s="279"/>
      <c r="W610" s="279"/>
      <c r="X610" s="279"/>
    </row>
    <row r="611" spans="16:24" ht="15.75" customHeight="1" x14ac:dyDescent="0.2">
      <c r="P611" s="279"/>
      <c r="Q611" s="279"/>
      <c r="R611" s="279"/>
      <c r="S611" s="279"/>
      <c r="T611" s="279"/>
      <c r="W611" s="279"/>
      <c r="X611" s="279"/>
    </row>
    <row r="612" spans="16:24" ht="15.75" customHeight="1" x14ac:dyDescent="0.2">
      <c r="P612" s="279"/>
      <c r="Q612" s="279"/>
      <c r="R612" s="279"/>
      <c r="S612" s="279"/>
      <c r="T612" s="279"/>
      <c r="W612" s="279"/>
      <c r="X612" s="279"/>
    </row>
    <row r="613" spans="16:24" ht="15.75" customHeight="1" x14ac:dyDescent="0.2">
      <c r="P613" s="279"/>
      <c r="Q613" s="279"/>
      <c r="R613" s="279"/>
      <c r="S613" s="279"/>
      <c r="T613" s="279"/>
      <c r="W613" s="279"/>
      <c r="X613" s="279"/>
    </row>
    <row r="614" spans="16:24" ht="15.75" customHeight="1" x14ac:dyDescent="0.2">
      <c r="P614" s="279"/>
      <c r="Q614" s="279"/>
      <c r="R614" s="279"/>
      <c r="S614" s="279"/>
      <c r="T614" s="279"/>
      <c r="W614" s="279"/>
      <c r="X614" s="279"/>
    </row>
    <row r="615" spans="16:24" ht="15.75" customHeight="1" x14ac:dyDescent="0.2">
      <c r="P615" s="279"/>
      <c r="Q615" s="279"/>
      <c r="R615" s="279"/>
      <c r="S615" s="279"/>
      <c r="T615" s="279"/>
      <c r="W615" s="279"/>
      <c r="X615" s="279"/>
    </row>
    <row r="616" spans="16:24" ht="15.75" customHeight="1" x14ac:dyDescent="0.2">
      <c r="P616" s="279"/>
      <c r="Q616" s="279"/>
      <c r="R616" s="279"/>
      <c r="S616" s="279"/>
      <c r="T616" s="279"/>
      <c r="W616" s="279"/>
      <c r="X616" s="279"/>
    </row>
    <row r="617" spans="16:24" ht="15.75" customHeight="1" x14ac:dyDescent="0.2">
      <c r="P617" s="279"/>
      <c r="Q617" s="279"/>
      <c r="R617" s="279"/>
      <c r="S617" s="279"/>
      <c r="T617" s="279"/>
      <c r="W617" s="279"/>
      <c r="X617" s="279"/>
    </row>
    <row r="618" spans="16:24" ht="15.75" customHeight="1" x14ac:dyDescent="0.2">
      <c r="P618" s="279"/>
      <c r="Q618" s="279"/>
      <c r="R618" s="279"/>
      <c r="S618" s="279"/>
      <c r="T618" s="279"/>
      <c r="W618" s="279"/>
      <c r="X618" s="279"/>
    </row>
    <row r="619" spans="16:24" ht="15.75" customHeight="1" x14ac:dyDescent="0.2">
      <c r="P619" s="279"/>
      <c r="Q619" s="279"/>
      <c r="R619" s="279"/>
      <c r="S619" s="279"/>
      <c r="T619" s="279"/>
      <c r="W619" s="279"/>
      <c r="X619" s="279"/>
    </row>
    <row r="620" spans="16:24" ht="15.75" customHeight="1" x14ac:dyDescent="0.2">
      <c r="P620" s="279"/>
      <c r="Q620" s="279"/>
      <c r="R620" s="279"/>
      <c r="S620" s="279"/>
      <c r="T620" s="279"/>
      <c r="W620" s="279"/>
      <c r="X620" s="279"/>
    </row>
    <row r="621" spans="16:24" ht="15.75" customHeight="1" x14ac:dyDescent="0.2">
      <c r="P621" s="279"/>
      <c r="Q621" s="279"/>
      <c r="R621" s="279"/>
      <c r="S621" s="279"/>
      <c r="T621" s="279"/>
      <c r="W621" s="279"/>
      <c r="X621" s="279"/>
    </row>
    <row r="622" spans="16:24" ht="15.75" customHeight="1" x14ac:dyDescent="0.2">
      <c r="P622" s="279"/>
      <c r="Q622" s="279"/>
      <c r="R622" s="279"/>
      <c r="S622" s="279"/>
      <c r="T622" s="279"/>
      <c r="W622" s="279"/>
      <c r="X622" s="279"/>
    </row>
    <row r="623" spans="16:24" ht="15.75" customHeight="1" x14ac:dyDescent="0.2">
      <c r="P623" s="279"/>
      <c r="Q623" s="279"/>
      <c r="R623" s="279"/>
      <c r="S623" s="279"/>
      <c r="T623" s="279"/>
      <c r="W623" s="279"/>
      <c r="X623" s="279"/>
    </row>
    <row r="624" spans="16:24" ht="15.75" customHeight="1" x14ac:dyDescent="0.2">
      <c r="P624" s="279"/>
      <c r="Q624" s="279"/>
      <c r="R624" s="279"/>
      <c r="S624" s="279"/>
      <c r="T624" s="279"/>
      <c r="W624" s="279"/>
      <c r="X624" s="279"/>
    </row>
    <row r="625" spans="16:24" ht="15.75" customHeight="1" x14ac:dyDescent="0.2">
      <c r="P625" s="279"/>
      <c r="Q625" s="279"/>
      <c r="R625" s="279"/>
      <c r="S625" s="279"/>
      <c r="T625" s="279"/>
      <c r="W625" s="279"/>
      <c r="X625" s="279"/>
    </row>
    <row r="626" spans="16:24" ht="15.75" customHeight="1" x14ac:dyDescent="0.2">
      <c r="P626" s="279"/>
      <c r="Q626" s="279"/>
      <c r="R626" s="279"/>
      <c r="S626" s="279"/>
      <c r="T626" s="279"/>
      <c r="W626" s="279"/>
      <c r="X626" s="279"/>
    </row>
    <row r="627" spans="16:24" ht="15.75" customHeight="1" x14ac:dyDescent="0.2">
      <c r="P627" s="279"/>
      <c r="Q627" s="279"/>
      <c r="R627" s="279"/>
      <c r="S627" s="279"/>
      <c r="T627" s="279"/>
      <c r="W627" s="279"/>
      <c r="X627" s="279"/>
    </row>
    <row r="628" spans="16:24" ht="15.75" customHeight="1" x14ac:dyDescent="0.2">
      <c r="P628" s="279"/>
      <c r="Q628" s="279"/>
      <c r="R628" s="279"/>
      <c r="S628" s="279"/>
      <c r="T628" s="279"/>
      <c r="W628" s="279"/>
      <c r="X628" s="279"/>
    </row>
    <row r="629" spans="16:24" ht="15.75" customHeight="1" x14ac:dyDescent="0.2">
      <c r="P629" s="279"/>
      <c r="Q629" s="279"/>
      <c r="R629" s="279"/>
      <c r="S629" s="279"/>
      <c r="T629" s="279"/>
      <c r="W629" s="279"/>
      <c r="X629" s="279"/>
    </row>
    <row r="630" spans="16:24" ht="15.75" customHeight="1" x14ac:dyDescent="0.2">
      <c r="P630" s="279"/>
      <c r="Q630" s="279"/>
      <c r="R630" s="279"/>
      <c r="S630" s="279"/>
      <c r="T630" s="279"/>
      <c r="W630" s="279"/>
      <c r="X630" s="279"/>
    </row>
    <row r="631" spans="16:24" ht="15.75" customHeight="1" x14ac:dyDescent="0.2">
      <c r="P631" s="279"/>
      <c r="Q631" s="279"/>
      <c r="R631" s="279"/>
      <c r="S631" s="279"/>
      <c r="T631" s="279"/>
      <c r="W631" s="279"/>
      <c r="X631" s="279"/>
    </row>
    <row r="632" spans="16:24" ht="15.75" customHeight="1" x14ac:dyDescent="0.2">
      <c r="P632" s="279"/>
      <c r="Q632" s="279"/>
      <c r="R632" s="279"/>
      <c r="S632" s="279"/>
      <c r="T632" s="279"/>
      <c r="W632" s="279"/>
      <c r="X632" s="279"/>
    </row>
    <row r="633" spans="16:24" ht="15.75" customHeight="1" x14ac:dyDescent="0.2">
      <c r="P633" s="279"/>
      <c r="Q633" s="279"/>
      <c r="R633" s="279"/>
      <c r="S633" s="279"/>
      <c r="T633" s="279"/>
      <c r="W633" s="279"/>
      <c r="X633" s="279"/>
    </row>
    <row r="634" spans="16:24" ht="15.75" customHeight="1" x14ac:dyDescent="0.2">
      <c r="P634" s="279"/>
      <c r="Q634" s="279"/>
      <c r="R634" s="279"/>
      <c r="S634" s="279"/>
      <c r="T634" s="279"/>
      <c r="W634" s="279"/>
      <c r="X634" s="279"/>
    </row>
    <row r="635" spans="16:24" ht="15.75" customHeight="1" x14ac:dyDescent="0.2">
      <c r="P635" s="279"/>
      <c r="Q635" s="279"/>
      <c r="R635" s="279"/>
      <c r="S635" s="279"/>
      <c r="T635" s="279"/>
      <c r="W635" s="279"/>
      <c r="X635" s="279"/>
    </row>
    <row r="636" spans="16:24" ht="15.75" customHeight="1" x14ac:dyDescent="0.2">
      <c r="P636" s="279"/>
      <c r="Q636" s="279"/>
      <c r="R636" s="279"/>
      <c r="S636" s="279"/>
      <c r="T636" s="279"/>
      <c r="W636" s="279"/>
      <c r="X636" s="279"/>
    </row>
    <row r="637" spans="16:24" ht="15.75" customHeight="1" x14ac:dyDescent="0.2">
      <c r="P637" s="279"/>
      <c r="Q637" s="279"/>
      <c r="R637" s="279"/>
      <c r="S637" s="279"/>
      <c r="T637" s="279"/>
      <c r="W637" s="279"/>
      <c r="X637" s="279"/>
    </row>
    <row r="638" spans="16:24" ht="15.75" customHeight="1" x14ac:dyDescent="0.2">
      <c r="P638" s="279"/>
      <c r="Q638" s="279"/>
      <c r="R638" s="279"/>
      <c r="S638" s="279"/>
      <c r="T638" s="279"/>
      <c r="W638" s="279"/>
      <c r="X638" s="279"/>
    </row>
    <row r="639" spans="16:24" ht="15.75" customHeight="1" x14ac:dyDescent="0.2">
      <c r="P639" s="279"/>
      <c r="Q639" s="279"/>
      <c r="R639" s="279"/>
      <c r="S639" s="279"/>
      <c r="T639" s="279"/>
      <c r="W639" s="279"/>
      <c r="X639" s="279"/>
    </row>
    <row r="640" spans="16:24" ht="15.75" customHeight="1" x14ac:dyDescent="0.2">
      <c r="P640" s="279"/>
      <c r="Q640" s="279"/>
      <c r="R640" s="279"/>
      <c r="S640" s="279"/>
      <c r="T640" s="279"/>
      <c r="W640" s="279"/>
      <c r="X640" s="279"/>
    </row>
    <row r="641" spans="16:24" ht="15.75" customHeight="1" x14ac:dyDescent="0.2">
      <c r="P641" s="279"/>
      <c r="Q641" s="279"/>
      <c r="R641" s="279"/>
      <c r="S641" s="279"/>
      <c r="T641" s="279"/>
      <c r="W641" s="279"/>
      <c r="X641" s="279"/>
    </row>
    <row r="642" spans="16:24" ht="15.75" customHeight="1" x14ac:dyDescent="0.2">
      <c r="P642" s="279"/>
      <c r="Q642" s="279"/>
      <c r="R642" s="279"/>
      <c r="S642" s="279"/>
      <c r="T642" s="279"/>
      <c r="W642" s="279"/>
      <c r="X642" s="279"/>
    </row>
    <row r="643" spans="16:24" ht="15.75" customHeight="1" x14ac:dyDescent="0.2">
      <c r="P643" s="279"/>
      <c r="Q643" s="279"/>
      <c r="R643" s="279"/>
      <c r="S643" s="279"/>
      <c r="T643" s="279"/>
      <c r="W643" s="279"/>
      <c r="X643" s="279"/>
    </row>
    <row r="644" spans="16:24" ht="15.75" customHeight="1" x14ac:dyDescent="0.2">
      <c r="P644" s="279"/>
      <c r="Q644" s="279"/>
      <c r="R644" s="279"/>
      <c r="S644" s="279"/>
      <c r="T644" s="279"/>
      <c r="W644" s="279"/>
      <c r="X644" s="279"/>
    </row>
    <row r="645" spans="16:24" ht="15.75" customHeight="1" x14ac:dyDescent="0.2">
      <c r="P645" s="279"/>
      <c r="Q645" s="279"/>
      <c r="R645" s="279"/>
      <c r="S645" s="279"/>
      <c r="T645" s="279"/>
      <c r="W645" s="279"/>
      <c r="X645" s="279"/>
    </row>
    <row r="646" spans="16:24" ht="15.75" customHeight="1" x14ac:dyDescent="0.2">
      <c r="P646" s="279"/>
      <c r="Q646" s="279"/>
      <c r="R646" s="279"/>
      <c r="S646" s="279"/>
      <c r="T646" s="279"/>
      <c r="W646" s="279"/>
      <c r="X646" s="279"/>
    </row>
    <row r="647" spans="16:24" ht="15.75" customHeight="1" x14ac:dyDescent="0.2">
      <c r="P647" s="279"/>
      <c r="Q647" s="279"/>
      <c r="R647" s="279"/>
      <c r="S647" s="279"/>
      <c r="T647" s="279"/>
      <c r="W647" s="279"/>
      <c r="X647" s="279"/>
    </row>
    <row r="648" spans="16:24" ht="15.75" customHeight="1" x14ac:dyDescent="0.2">
      <c r="P648" s="279"/>
      <c r="Q648" s="279"/>
      <c r="R648" s="279"/>
      <c r="S648" s="279"/>
      <c r="T648" s="279"/>
      <c r="W648" s="279"/>
      <c r="X648" s="279"/>
    </row>
    <row r="649" spans="16:24" ht="15.75" customHeight="1" x14ac:dyDescent="0.2">
      <c r="P649" s="279"/>
      <c r="Q649" s="279"/>
      <c r="R649" s="279"/>
      <c r="S649" s="279"/>
      <c r="T649" s="279"/>
      <c r="W649" s="279"/>
      <c r="X649" s="279"/>
    </row>
    <row r="650" spans="16:24" ht="15.75" customHeight="1" x14ac:dyDescent="0.2">
      <c r="P650" s="279"/>
      <c r="Q650" s="279"/>
      <c r="R650" s="279"/>
      <c r="S650" s="279"/>
      <c r="T650" s="279"/>
      <c r="W650" s="279"/>
      <c r="X650" s="279"/>
    </row>
    <row r="651" spans="16:24" ht="15.75" customHeight="1" x14ac:dyDescent="0.2">
      <c r="P651" s="279"/>
      <c r="Q651" s="279"/>
      <c r="R651" s="279"/>
      <c r="S651" s="279"/>
      <c r="T651" s="279"/>
      <c r="W651" s="279"/>
      <c r="X651" s="279"/>
    </row>
    <row r="652" spans="16:24" ht="15.75" customHeight="1" x14ac:dyDescent="0.2">
      <c r="P652" s="279"/>
      <c r="Q652" s="279"/>
      <c r="R652" s="279"/>
      <c r="S652" s="279"/>
      <c r="T652" s="279"/>
      <c r="W652" s="279"/>
      <c r="X652" s="279"/>
    </row>
    <row r="653" spans="16:24" ht="15.75" customHeight="1" x14ac:dyDescent="0.2">
      <c r="P653" s="279"/>
      <c r="Q653" s="279"/>
      <c r="R653" s="279"/>
      <c r="S653" s="279"/>
      <c r="T653" s="279"/>
      <c r="W653" s="279"/>
      <c r="X653" s="279"/>
    </row>
    <row r="654" spans="16:24" ht="15.75" customHeight="1" x14ac:dyDescent="0.2">
      <c r="P654" s="279"/>
      <c r="Q654" s="279"/>
      <c r="R654" s="279"/>
      <c r="S654" s="279"/>
      <c r="T654" s="279"/>
      <c r="W654" s="279"/>
      <c r="X654" s="279"/>
    </row>
    <row r="655" spans="16:24" ht="15.75" customHeight="1" x14ac:dyDescent="0.2">
      <c r="P655" s="279"/>
      <c r="Q655" s="279"/>
      <c r="R655" s="279"/>
      <c r="S655" s="279"/>
      <c r="T655" s="279"/>
      <c r="W655" s="279"/>
      <c r="X655" s="279"/>
    </row>
    <row r="656" spans="16:24" ht="15.75" customHeight="1" x14ac:dyDescent="0.2">
      <c r="P656" s="279"/>
      <c r="Q656" s="279"/>
      <c r="R656" s="279"/>
      <c r="S656" s="279"/>
      <c r="T656" s="279"/>
      <c r="W656" s="279"/>
      <c r="X656" s="279"/>
    </row>
    <row r="657" spans="16:24" ht="15.75" customHeight="1" x14ac:dyDescent="0.2">
      <c r="P657" s="279"/>
      <c r="Q657" s="279"/>
      <c r="R657" s="279"/>
      <c r="S657" s="279"/>
      <c r="T657" s="279"/>
      <c r="W657" s="279"/>
      <c r="X657" s="279"/>
    </row>
    <row r="658" spans="16:24" ht="15.75" customHeight="1" x14ac:dyDescent="0.2">
      <c r="P658" s="279"/>
      <c r="Q658" s="279"/>
      <c r="R658" s="279"/>
      <c r="S658" s="279"/>
      <c r="T658" s="279"/>
      <c r="W658" s="279"/>
      <c r="X658" s="279"/>
    </row>
    <row r="659" spans="16:24" ht="15.75" customHeight="1" x14ac:dyDescent="0.2">
      <c r="P659" s="279"/>
      <c r="Q659" s="279"/>
      <c r="R659" s="279"/>
      <c r="S659" s="279"/>
      <c r="T659" s="279"/>
      <c r="W659" s="279"/>
      <c r="X659" s="279"/>
    </row>
    <row r="660" spans="16:24" ht="15.75" customHeight="1" x14ac:dyDescent="0.2">
      <c r="P660" s="279"/>
      <c r="Q660" s="279"/>
      <c r="R660" s="279"/>
      <c r="S660" s="279"/>
      <c r="T660" s="279"/>
      <c r="W660" s="279"/>
      <c r="X660" s="279"/>
    </row>
    <row r="661" spans="16:24" ht="15.75" customHeight="1" x14ac:dyDescent="0.2">
      <c r="P661" s="279"/>
      <c r="Q661" s="279"/>
      <c r="R661" s="279"/>
      <c r="S661" s="279"/>
      <c r="T661" s="279"/>
      <c r="W661" s="279"/>
      <c r="X661" s="279"/>
    </row>
    <row r="662" spans="16:24" ht="15.75" customHeight="1" x14ac:dyDescent="0.2">
      <c r="P662" s="279"/>
      <c r="Q662" s="279"/>
      <c r="R662" s="279"/>
      <c r="S662" s="279"/>
      <c r="T662" s="279"/>
      <c r="W662" s="279"/>
      <c r="X662" s="279"/>
    </row>
    <row r="663" spans="16:24" ht="15.75" customHeight="1" x14ac:dyDescent="0.2">
      <c r="P663" s="279"/>
      <c r="Q663" s="279"/>
      <c r="R663" s="279"/>
      <c r="S663" s="279"/>
      <c r="T663" s="279"/>
      <c r="W663" s="279"/>
      <c r="X663" s="279"/>
    </row>
    <row r="664" spans="16:24" ht="15.75" customHeight="1" x14ac:dyDescent="0.2">
      <c r="P664" s="279"/>
      <c r="Q664" s="279"/>
      <c r="R664" s="279"/>
      <c r="S664" s="279"/>
      <c r="T664" s="279"/>
      <c r="W664" s="279"/>
      <c r="X664" s="279"/>
    </row>
    <row r="665" spans="16:24" ht="15.75" customHeight="1" x14ac:dyDescent="0.2">
      <c r="P665" s="279"/>
      <c r="Q665" s="279"/>
      <c r="R665" s="279"/>
      <c r="S665" s="279"/>
      <c r="T665" s="279"/>
      <c r="W665" s="279"/>
      <c r="X665" s="279"/>
    </row>
    <row r="666" spans="16:24" ht="15.75" customHeight="1" x14ac:dyDescent="0.2">
      <c r="P666" s="279"/>
      <c r="Q666" s="279"/>
      <c r="R666" s="279"/>
      <c r="S666" s="279"/>
      <c r="T666" s="279"/>
      <c r="W666" s="279"/>
      <c r="X666" s="279"/>
    </row>
    <row r="667" spans="16:24" ht="15.75" customHeight="1" x14ac:dyDescent="0.2">
      <c r="P667" s="279"/>
      <c r="Q667" s="279"/>
      <c r="R667" s="279"/>
      <c r="S667" s="279"/>
      <c r="T667" s="279"/>
      <c r="W667" s="279"/>
      <c r="X667" s="279"/>
    </row>
    <row r="668" spans="16:24" ht="15.75" customHeight="1" x14ac:dyDescent="0.2">
      <c r="P668" s="279"/>
      <c r="Q668" s="279"/>
      <c r="R668" s="279"/>
      <c r="S668" s="279"/>
      <c r="T668" s="279"/>
      <c r="W668" s="279"/>
      <c r="X668" s="279"/>
    </row>
    <row r="669" spans="16:24" ht="15.75" customHeight="1" x14ac:dyDescent="0.2">
      <c r="P669" s="279"/>
      <c r="Q669" s="279"/>
      <c r="R669" s="279"/>
      <c r="S669" s="279"/>
      <c r="T669" s="279"/>
      <c r="W669" s="279"/>
      <c r="X669" s="279"/>
    </row>
    <row r="670" spans="16:24" ht="15.75" customHeight="1" x14ac:dyDescent="0.2">
      <c r="P670" s="279"/>
      <c r="Q670" s="279"/>
      <c r="R670" s="279"/>
      <c r="S670" s="279"/>
      <c r="T670" s="279"/>
      <c r="W670" s="279"/>
      <c r="X670" s="279"/>
    </row>
    <row r="671" spans="16:24" ht="15.75" customHeight="1" x14ac:dyDescent="0.2">
      <c r="P671" s="279"/>
      <c r="Q671" s="279"/>
      <c r="R671" s="279"/>
      <c r="S671" s="279"/>
      <c r="T671" s="279"/>
      <c r="W671" s="279"/>
      <c r="X671" s="279"/>
    </row>
    <row r="672" spans="16:24" ht="15.75" customHeight="1" x14ac:dyDescent="0.2">
      <c r="P672" s="279"/>
      <c r="Q672" s="279"/>
      <c r="R672" s="279"/>
      <c r="S672" s="279"/>
      <c r="T672" s="279"/>
      <c r="W672" s="279"/>
      <c r="X672" s="279"/>
    </row>
    <row r="673" spans="16:24" ht="15.75" customHeight="1" x14ac:dyDescent="0.2">
      <c r="P673" s="279"/>
      <c r="Q673" s="279"/>
      <c r="R673" s="279"/>
      <c r="S673" s="279"/>
      <c r="T673" s="279"/>
      <c r="W673" s="279"/>
      <c r="X673" s="279"/>
    </row>
    <row r="674" spans="16:24" ht="15.75" customHeight="1" x14ac:dyDescent="0.2">
      <c r="P674" s="279"/>
      <c r="Q674" s="279"/>
      <c r="R674" s="279"/>
      <c r="S674" s="279"/>
      <c r="T674" s="279"/>
      <c r="W674" s="279"/>
      <c r="X674" s="279"/>
    </row>
    <row r="675" spans="16:24" ht="15.75" customHeight="1" x14ac:dyDescent="0.2">
      <c r="P675" s="279"/>
      <c r="Q675" s="279"/>
      <c r="R675" s="279"/>
      <c r="S675" s="279"/>
      <c r="T675" s="279"/>
      <c r="W675" s="279"/>
      <c r="X675" s="279"/>
    </row>
    <row r="676" spans="16:24" ht="15.75" customHeight="1" x14ac:dyDescent="0.2">
      <c r="P676" s="279"/>
      <c r="Q676" s="279"/>
      <c r="R676" s="279"/>
      <c r="S676" s="279"/>
      <c r="T676" s="279"/>
      <c r="W676" s="279"/>
      <c r="X676" s="279"/>
    </row>
    <row r="677" spans="16:24" ht="15.75" customHeight="1" x14ac:dyDescent="0.2">
      <c r="P677" s="279"/>
      <c r="Q677" s="279"/>
      <c r="R677" s="279"/>
      <c r="S677" s="279"/>
      <c r="T677" s="279"/>
      <c r="W677" s="279"/>
      <c r="X677" s="279"/>
    </row>
    <row r="678" spans="16:24" ht="15.75" customHeight="1" x14ac:dyDescent="0.2">
      <c r="P678" s="279"/>
      <c r="Q678" s="279"/>
      <c r="R678" s="279"/>
      <c r="S678" s="279"/>
      <c r="T678" s="279"/>
      <c r="W678" s="279"/>
      <c r="X678" s="279"/>
    </row>
    <row r="679" spans="16:24" ht="15.75" customHeight="1" x14ac:dyDescent="0.2">
      <c r="P679" s="279"/>
      <c r="Q679" s="279"/>
      <c r="R679" s="279"/>
      <c r="S679" s="279"/>
      <c r="T679" s="279"/>
      <c r="W679" s="279"/>
      <c r="X679" s="279"/>
    </row>
    <row r="680" spans="16:24" ht="15.75" customHeight="1" x14ac:dyDescent="0.2">
      <c r="P680" s="279"/>
      <c r="Q680" s="279"/>
      <c r="R680" s="279"/>
      <c r="S680" s="279"/>
      <c r="T680" s="279"/>
      <c r="W680" s="279"/>
      <c r="X680" s="279"/>
    </row>
    <row r="681" spans="16:24" ht="15.75" customHeight="1" x14ac:dyDescent="0.2">
      <c r="P681" s="279"/>
      <c r="Q681" s="279"/>
      <c r="R681" s="279"/>
      <c r="S681" s="279"/>
      <c r="T681" s="279"/>
      <c r="W681" s="279"/>
      <c r="X681" s="279"/>
    </row>
    <row r="682" spans="16:24" ht="15.75" customHeight="1" x14ac:dyDescent="0.2">
      <c r="P682" s="279"/>
      <c r="Q682" s="279"/>
      <c r="R682" s="279"/>
      <c r="S682" s="279"/>
      <c r="T682" s="279"/>
      <c r="W682" s="279"/>
      <c r="X682" s="279"/>
    </row>
    <row r="683" spans="16:24" ht="15.75" customHeight="1" x14ac:dyDescent="0.2">
      <c r="P683" s="279"/>
      <c r="Q683" s="279"/>
      <c r="R683" s="279"/>
      <c r="S683" s="279"/>
      <c r="T683" s="279"/>
      <c r="W683" s="279"/>
      <c r="X683" s="279"/>
    </row>
    <row r="684" spans="16:24" ht="15.75" customHeight="1" x14ac:dyDescent="0.2">
      <c r="P684" s="279"/>
      <c r="Q684" s="279"/>
      <c r="R684" s="279"/>
      <c r="S684" s="279"/>
      <c r="T684" s="279"/>
      <c r="W684" s="279"/>
      <c r="X684" s="279"/>
    </row>
    <row r="685" spans="16:24" ht="15.75" customHeight="1" x14ac:dyDescent="0.2">
      <c r="P685" s="279"/>
      <c r="Q685" s="279"/>
      <c r="R685" s="279"/>
      <c r="S685" s="279"/>
      <c r="T685" s="279"/>
      <c r="W685" s="279"/>
      <c r="X685" s="279"/>
    </row>
    <row r="686" spans="16:24" ht="15.75" customHeight="1" x14ac:dyDescent="0.2">
      <c r="P686" s="279"/>
      <c r="Q686" s="279"/>
      <c r="R686" s="279"/>
      <c r="S686" s="279"/>
      <c r="T686" s="279"/>
      <c r="W686" s="279"/>
      <c r="X686" s="279"/>
    </row>
    <row r="687" spans="16:24" ht="15.75" customHeight="1" x14ac:dyDescent="0.2">
      <c r="P687" s="279"/>
      <c r="Q687" s="279"/>
      <c r="R687" s="279"/>
      <c r="S687" s="279"/>
      <c r="T687" s="279"/>
      <c r="W687" s="279"/>
      <c r="X687" s="279"/>
    </row>
    <row r="688" spans="16:24" ht="15.75" customHeight="1" x14ac:dyDescent="0.2">
      <c r="P688" s="279"/>
      <c r="Q688" s="279"/>
      <c r="R688" s="279"/>
      <c r="S688" s="279"/>
      <c r="T688" s="279"/>
      <c r="W688" s="279"/>
      <c r="X688" s="279"/>
    </row>
    <row r="689" spans="16:24" ht="15.75" customHeight="1" x14ac:dyDescent="0.2">
      <c r="P689" s="279"/>
      <c r="Q689" s="279"/>
      <c r="R689" s="279"/>
      <c r="S689" s="279"/>
      <c r="T689" s="279"/>
      <c r="W689" s="279"/>
      <c r="X689" s="279"/>
    </row>
    <row r="690" spans="16:24" ht="15.75" customHeight="1" x14ac:dyDescent="0.2">
      <c r="P690" s="279"/>
      <c r="Q690" s="279"/>
      <c r="R690" s="279"/>
      <c r="S690" s="279"/>
      <c r="T690" s="279"/>
      <c r="W690" s="279"/>
      <c r="X690" s="279"/>
    </row>
    <row r="691" spans="16:24" ht="15.75" customHeight="1" x14ac:dyDescent="0.2">
      <c r="P691" s="279"/>
      <c r="Q691" s="279"/>
      <c r="R691" s="279"/>
      <c r="S691" s="279"/>
      <c r="T691" s="279"/>
      <c r="W691" s="279"/>
      <c r="X691" s="279"/>
    </row>
    <row r="692" spans="16:24" ht="15.75" customHeight="1" x14ac:dyDescent="0.2">
      <c r="P692" s="279"/>
      <c r="Q692" s="279"/>
      <c r="R692" s="279"/>
      <c r="S692" s="279"/>
      <c r="T692" s="279"/>
      <c r="W692" s="279"/>
      <c r="X692" s="279"/>
    </row>
    <row r="693" spans="16:24" ht="15.75" customHeight="1" x14ac:dyDescent="0.2">
      <c r="P693" s="279"/>
      <c r="Q693" s="279"/>
      <c r="R693" s="279"/>
      <c r="S693" s="279"/>
      <c r="T693" s="279"/>
      <c r="W693" s="279"/>
      <c r="X693" s="279"/>
    </row>
    <row r="694" spans="16:24" ht="15.75" customHeight="1" x14ac:dyDescent="0.2">
      <c r="P694" s="279"/>
      <c r="Q694" s="279"/>
      <c r="R694" s="279"/>
      <c r="S694" s="279"/>
      <c r="T694" s="279"/>
      <c r="W694" s="279"/>
      <c r="X694" s="279"/>
    </row>
    <row r="695" spans="16:24" ht="15.75" customHeight="1" x14ac:dyDescent="0.2">
      <c r="P695" s="279"/>
      <c r="Q695" s="279"/>
      <c r="R695" s="279"/>
      <c r="S695" s="279"/>
      <c r="T695" s="279"/>
      <c r="W695" s="279"/>
      <c r="X695" s="279"/>
    </row>
    <row r="696" spans="16:24" ht="15.75" customHeight="1" x14ac:dyDescent="0.2">
      <c r="P696" s="279"/>
      <c r="Q696" s="279"/>
      <c r="R696" s="279"/>
      <c r="S696" s="279"/>
      <c r="T696" s="279"/>
      <c r="W696" s="279"/>
      <c r="X696" s="279"/>
    </row>
    <row r="697" spans="16:24" ht="15.75" customHeight="1" x14ac:dyDescent="0.2">
      <c r="P697" s="279"/>
      <c r="Q697" s="279"/>
      <c r="R697" s="279"/>
      <c r="S697" s="279"/>
      <c r="T697" s="279"/>
      <c r="W697" s="279"/>
      <c r="X697" s="279"/>
    </row>
    <row r="698" spans="16:24" ht="15.75" customHeight="1" x14ac:dyDescent="0.2">
      <c r="P698" s="279"/>
      <c r="Q698" s="279"/>
      <c r="R698" s="279"/>
      <c r="S698" s="279"/>
      <c r="T698" s="279"/>
      <c r="W698" s="279"/>
      <c r="X698" s="279"/>
    </row>
    <row r="699" spans="16:24" ht="15.75" customHeight="1" x14ac:dyDescent="0.2">
      <c r="P699" s="279"/>
      <c r="Q699" s="279"/>
      <c r="R699" s="279"/>
      <c r="S699" s="279"/>
      <c r="T699" s="279"/>
      <c r="W699" s="279"/>
      <c r="X699" s="279"/>
    </row>
    <row r="700" spans="16:24" ht="15.75" customHeight="1" x14ac:dyDescent="0.2">
      <c r="P700" s="279"/>
      <c r="Q700" s="279"/>
      <c r="R700" s="279"/>
      <c r="S700" s="279"/>
      <c r="T700" s="279"/>
      <c r="W700" s="279"/>
      <c r="X700" s="279"/>
    </row>
    <row r="701" spans="16:24" ht="15.75" customHeight="1" x14ac:dyDescent="0.2">
      <c r="P701" s="279"/>
      <c r="Q701" s="279"/>
      <c r="R701" s="279"/>
      <c r="S701" s="279"/>
      <c r="T701" s="279"/>
      <c r="W701" s="279"/>
      <c r="X701" s="279"/>
    </row>
    <row r="702" spans="16:24" ht="15.75" customHeight="1" x14ac:dyDescent="0.2">
      <c r="P702" s="279"/>
      <c r="Q702" s="279"/>
      <c r="R702" s="279"/>
      <c r="S702" s="279"/>
      <c r="T702" s="279"/>
      <c r="W702" s="279"/>
      <c r="X702" s="279"/>
    </row>
    <row r="703" spans="16:24" ht="15.75" customHeight="1" x14ac:dyDescent="0.2">
      <c r="P703" s="279"/>
      <c r="Q703" s="279"/>
      <c r="R703" s="279"/>
      <c r="S703" s="279"/>
      <c r="T703" s="279"/>
      <c r="W703" s="279"/>
      <c r="X703" s="279"/>
    </row>
    <row r="704" spans="16:24" ht="15.75" customHeight="1" x14ac:dyDescent="0.2">
      <c r="P704" s="279"/>
      <c r="Q704" s="279"/>
      <c r="R704" s="279"/>
      <c r="S704" s="279"/>
      <c r="T704" s="279"/>
      <c r="W704" s="279"/>
      <c r="X704" s="279"/>
    </row>
    <row r="705" spans="16:24" ht="15.75" customHeight="1" x14ac:dyDescent="0.2">
      <c r="P705" s="279"/>
      <c r="Q705" s="279"/>
      <c r="R705" s="279"/>
      <c r="S705" s="279"/>
      <c r="T705" s="279"/>
      <c r="W705" s="279"/>
      <c r="X705" s="279"/>
    </row>
    <row r="706" spans="16:24" ht="15.75" customHeight="1" x14ac:dyDescent="0.2">
      <c r="P706" s="279"/>
      <c r="Q706" s="279"/>
      <c r="R706" s="279"/>
      <c r="S706" s="279"/>
      <c r="T706" s="279"/>
      <c r="W706" s="279"/>
      <c r="X706" s="279"/>
    </row>
    <row r="707" spans="16:24" ht="15.75" customHeight="1" x14ac:dyDescent="0.2">
      <c r="P707" s="279"/>
      <c r="Q707" s="279"/>
      <c r="R707" s="279"/>
      <c r="S707" s="279"/>
      <c r="T707" s="279"/>
      <c r="W707" s="279"/>
      <c r="X707" s="279"/>
    </row>
    <row r="708" spans="16:24" ht="15.75" customHeight="1" x14ac:dyDescent="0.2">
      <c r="P708" s="279"/>
      <c r="Q708" s="279"/>
      <c r="R708" s="279"/>
      <c r="S708" s="279"/>
      <c r="T708" s="279"/>
      <c r="W708" s="279"/>
      <c r="X708" s="279"/>
    </row>
    <row r="709" spans="16:24" ht="15.75" customHeight="1" x14ac:dyDescent="0.2">
      <c r="P709" s="279"/>
      <c r="Q709" s="279"/>
      <c r="R709" s="279"/>
      <c r="S709" s="279"/>
      <c r="T709" s="279"/>
      <c r="W709" s="279"/>
      <c r="X709" s="279"/>
    </row>
    <row r="710" spans="16:24" ht="15.75" customHeight="1" x14ac:dyDescent="0.2">
      <c r="P710" s="279"/>
      <c r="Q710" s="279"/>
      <c r="R710" s="279"/>
      <c r="S710" s="279"/>
      <c r="T710" s="279"/>
      <c r="W710" s="279"/>
      <c r="X710" s="279"/>
    </row>
    <row r="711" spans="16:24" ht="15.75" customHeight="1" x14ac:dyDescent="0.2">
      <c r="P711" s="279"/>
      <c r="Q711" s="279"/>
      <c r="R711" s="279"/>
      <c r="S711" s="279"/>
      <c r="T711" s="279"/>
      <c r="W711" s="279"/>
      <c r="X711" s="279"/>
    </row>
    <row r="712" spans="16:24" ht="15.75" customHeight="1" x14ac:dyDescent="0.2">
      <c r="P712" s="279"/>
      <c r="Q712" s="279"/>
      <c r="R712" s="279"/>
      <c r="S712" s="279"/>
      <c r="T712" s="279"/>
      <c r="W712" s="279"/>
      <c r="X712" s="279"/>
    </row>
    <row r="713" spans="16:24" ht="15.75" customHeight="1" x14ac:dyDescent="0.2">
      <c r="P713" s="279"/>
      <c r="Q713" s="279"/>
      <c r="R713" s="279"/>
      <c r="S713" s="279"/>
      <c r="T713" s="279"/>
      <c r="W713" s="279"/>
      <c r="X713" s="279"/>
    </row>
    <row r="714" spans="16:24" ht="15.75" customHeight="1" x14ac:dyDescent="0.2">
      <c r="P714" s="279"/>
      <c r="Q714" s="279"/>
      <c r="R714" s="279"/>
      <c r="S714" s="279"/>
      <c r="T714" s="279"/>
      <c r="W714" s="279"/>
      <c r="X714" s="279"/>
    </row>
    <row r="715" spans="16:24" ht="15.75" customHeight="1" x14ac:dyDescent="0.2">
      <c r="P715" s="279"/>
      <c r="Q715" s="279"/>
      <c r="R715" s="279"/>
      <c r="S715" s="279"/>
      <c r="T715" s="279"/>
      <c r="W715" s="279"/>
      <c r="X715" s="279"/>
    </row>
    <row r="716" spans="16:24" ht="15.75" customHeight="1" x14ac:dyDescent="0.2">
      <c r="P716" s="279"/>
      <c r="Q716" s="279"/>
      <c r="R716" s="279"/>
      <c r="S716" s="279"/>
      <c r="T716" s="279"/>
      <c r="W716" s="279"/>
      <c r="X716" s="279"/>
    </row>
    <row r="717" spans="16:24" ht="15.75" customHeight="1" x14ac:dyDescent="0.2">
      <c r="P717" s="279"/>
      <c r="Q717" s="279"/>
      <c r="R717" s="279"/>
      <c r="S717" s="279"/>
      <c r="T717" s="279"/>
      <c r="W717" s="279"/>
      <c r="X717" s="279"/>
    </row>
    <row r="718" spans="16:24" ht="15.75" customHeight="1" x14ac:dyDescent="0.2">
      <c r="P718" s="279"/>
      <c r="Q718" s="279"/>
      <c r="R718" s="279"/>
      <c r="S718" s="279"/>
      <c r="T718" s="279"/>
      <c r="W718" s="279"/>
      <c r="X718" s="279"/>
    </row>
    <row r="719" spans="16:24" ht="15.75" customHeight="1" x14ac:dyDescent="0.2">
      <c r="P719" s="279"/>
      <c r="Q719" s="279"/>
      <c r="R719" s="279"/>
      <c r="S719" s="279"/>
      <c r="T719" s="279"/>
      <c r="W719" s="279"/>
      <c r="X719" s="279"/>
    </row>
    <row r="720" spans="16:24" ht="15.75" customHeight="1" x14ac:dyDescent="0.2">
      <c r="P720" s="279"/>
      <c r="Q720" s="279"/>
      <c r="R720" s="279"/>
      <c r="S720" s="279"/>
      <c r="T720" s="279"/>
      <c r="W720" s="279"/>
      <c r="X720" s="279"/>
    </row>
    <row r="721" spans="16:24" ht="15.75" customHeight="1" x14ac:dyDescent="0.2">
      <c r="P721" s="279"/>
      <c r="Q721" s="279"/>
      <c r="R721" s="279"/>
      <c r="S721" s="279"/>
      <c r="T721" s="279"/>
      <c r="W721" s="279"/>
      <c r="X721" s="279"/>
    </row>
    <row r="722" spans="16:24" ht="15.75" customHeight="1" x14ac:dyDescent="0.2">
      <c r="P722" s="279"/>
      <c r="Q722" s="279"/>
      <c r="R722" s="279"/>
      <c r="S722" s="279"/>
      <c r="T722" s="279"/>
      <c r="W722" s="279"/>
      <c r="X722" s="279"/>
    </row>
    <row r="723" spans="16:24" ht="15.75" customHeight="1" x14ac:dyDescent="0.2">
      <c r="P723" s="279"/>
      <c r="Q723" s="279"/>
      <c r="R723" s="279"/>
      <c r="S723" s="279"/>
      <c r="T723" s="279"/>
      <c r="W723" s="279"/>
      <c r="X723" s="279"/>
    </row>
    <row r="724" spans="16:24" ht="15.75" customHeight="1" x14ac:dyDescent="0.2">
      <c r="P724" s="279"/>
      <c r="Q724" s="279"/>
      <c r="R724" s="279"/>
      <c r="S724" s="279"/>
      <c r="T724" s="279"/>
      <c r="W724" s="279"/>
      <c r="X724" s="279"/>
    </row>
    <row r="725" spans="16:24" ht="15.75" customHeight="1" x14ac:dyDescent="0.2">
      <c r="P725" s="279"/>
      <c r="Q725" s="279"/>
      <c r="R725" s="279"/>
      <c r="S725" s="279"/>
      <c r="T725" s="279"/>
      <c r="W725" s="279"/>
      <c r="X725" s="279"/>
    </row>
    <row r="726" spans="16:24" ht="15.75" customHeight="1" x14ac:dyDescent="0.2">
      <c r="P726" s="279"/>
      <c r="Q726" s="279"/>
      <c r="R726" s="279"/>
      <c r="S726" s="279"/>
      <c r="T726" s="279"/>
      <c r="W726" s="279"/>
      <c r="X726" s="279"/>
    </row>
    <row r="727" spans="16:24" ht="15.75" customHeight="1" x14ac:dyDescent="0.2">
      <c r="P727" s="279"/>
      <c r="Q727" s="279"/>
      <c r="R727" s="279"/>
      <c r="S727" s="279"/>
      <c r="T727" s="279"/>
      <c r="W727" s="279"/>
      <c r="X727" s="279"/>
    </row>
    <row r="728" spans="16:24" ht="15.75" customHeight="1" x14ac:dyDescent="0.2">
      <c r="P728" s="279"/>
      <c r="Q728" s="279"/>
      <c r="R728" s="279"/>
      <c r="S728" s="279"/>
      <c r="T728" s="279"/>
      <c r="W728" s="279"/>
      <c r="X728" s="279"/>
    </row>
    <row r="729" spans="16:24" ht="15.75" customHeight="1" x14ac:dyDescent="0.2">
      <c r="P729" s="279"/>
      <c r="Q729" s="279"/>
      <c r="R729" s="279"/>
      <c r="S729" s="279"/>
      <c r="T729" s="279"/>
      <c r="W729" s="279"/>
      <c r="X729" s="279"/>
    </row>
    <row r="730" spans="16:24" ht="15.75" customHeight="1" x14ac:dyDescent="0.2">
      <c r="P730" s="279"/>
      <c r="Q730" s="279"/>
      <c r="R730" s="279"/>
      <c r="S730" s="279"/>
      <c r="T730" s="279"/>
      <c r="W730" s="279"/>
      <c r="X730" s="279"/>
    </row>
    <row r="731" spans="16:24" ht="15.75" customHeight="1" x14ac:dyDescent="0.2">
      <c r="P731" s="279"/>
      <c r="Q731" s="279"/>
      <c r="R731" s="279"/>
      <c r="S731" s="279"/>
      <c r="T731" s="279"/>
      <c r="W731" s="279"/>
      <c r="X731" s="279"/>
    </row>
    <row r="732" spans="16:24" ht="15.75" customHeight="1" x14ac:dyDescent="0.2">
      <c r="P732" s="279"/>
      <c r="Q732" s="279"/>
      <c r="R732" s="279"/>
      <c r="S732" s="279"/>
      <c r="T732" s="279"/>
      <c r="W732" s="279"/>
      <c r="X732" s="279"/>
    </row>
    <row r="733" spans="16:24" ht="15.75" customHeight="1" x14ac:dyDescent="0.2">
      <c r="P733" s="279"/>
      <c r="Q733" s="279"/>
      <c r="R733" s="279"/>
      <c r="S733" s="279"/>
      <c r="T733" s="279"/>
      <c r="W733" s="279"/>
      <c r="X733" s="279"/>
    </row>
    <row r="734" spans="16:24" ht="15.75" customHeight="1" x14ac:dyDescent="0.2">
      <c r="P734" s="279"/>
      <c r="Q734" s="279"/>
      <c r="R734" s="279"/>
      <c r="S734" s="279"/>
      <c r="T734" s="279"/>
      <c r="W734" s="279"/>
      <c r="X734" s="279"/>
    </row>
    <row r="735" spans="16:24" ht="15.75" customHeight="1" x14ac:dyDescent="0.2">
      <c r="P735" s="279"/>
      <c r="Q735" s="279"/>
      <c r="R735" s="279"/>
      <c r="S735" s="279"/>
      <c r="T735" s="279"/>
      <c r="W735" s="279"/>
      <c r="X735" s="279"/>
    </row>
    <row r="736" spans="16:24" ht="15.75" customHeight="1" x14ac:dyDescent="0.2">
      <c r="P736" s="279"/>
      <c r="Q736" s="279"/>
      <c r="R736" s="279"/>
      <c r="S736" s="279"/>
      <c r="T736" s="279"/>
      <c r="W736" s="279"/>
      <c r="X736" s="279"/>
    </row>
    <row r="737" spans="16:24" ht="15.75" customHeight="1" x14ac:dyDescent="0.2">
      <c r="P737" s="279"/>
      <c r="Q737" s="279"/>
      <c r="R737" s="279"/>
      <c r="S737" s="279"/>
      <c r="T737" s="279"/>
      <c r="W737" s="279"/>
      <c r="X737" s="279"/>
    </row>
    <row r="738" spans="16:24" ht="15.75" customHeight="1" x14ac:dyDescent="0.2">
      <c r="P738" s="279"/>
      <c r="Q738" s="279"/>
      <c r="R738" s="279"/>
      <c r="S738" s="279"/>
      <c r="T738" s="279"/>
      <c r="W738" s="279"/>
      <c r="X738" s="279"/>
    </row>
    <row r="739" spans="16:24" ht="15.75" customHeight="1" x14ac:dyDescent="0.2">
      <c r="P739" s="279"/>
      <c r="Q739" s="279"/>
      <c r="R739" s="279"/>
      <c r="S739" s="279"/>
      <c r="T739" s="279"/>
      <c r="W739" s="279"/>
      <c r="X739" s="279"/>
    </row>
    <row r="740" spans="16:24" ht="15.75" customHeight="1" x14ac:dyDescent="0.2">
      <c r="P740" s="279"/>
      <c r="Q740" s="279"/>
      <c r="R740" s="279"/>
      <c r="S740" s="279"/>
      <c r="T740" s="279"/>
      <c r="W740" s="279"/>
      <c r="X740" s="279"/>
    </row>
    <row r="741" spans="16:24" ht="15.75" customHeight="1" x14ac:dyDescent="0.2">
      <c r="P741" s="279"/>
      <c r="Q741" s="279"/>
      <c r="R741" s="279"/>
      <c r="S741" s="279"/>
      <c r="T741" s="279"/>
      <c r="W741" s="279"/>
      <c r="X741" s="279"/>
    </row>
    <row r="742" spans="16:24" ht="15.75" customHeight="1" x14ac:dyDescent="0.2">
      <c r="P742" s="279"/>
      <c r="Q742" s="279"/>
      <c r="R742" s="279"/>
      <c r="S742" s="279"/>
      <c r="T742" s="279"/>
      <c r="W742" s="279"/>
      <c r="X742" s="279"/>
    </row>
    <row r="743" spans="16:24" ht="15.75" customHeight="1" x14ac:dyDescent="0.2">
      <c r="P743" s="279"/>
      <c r="Q743" s="279"/>
      <c r="R743" s="279"/>
      <c r="S743" s="279"/>
      <c r="T743" s="279"/>
      <c r="W743" s="279"/>
      <c r="X743" s="279"/>
    </row>
    <row r="744" spans="16:24" ht="15.75" customHeight="1" x14ac:dyDescent="0.2">
      <c r="P744" s="279"/>
      <c r="Q744" s="279"/>
      <c r="R744" s="279"/>
      <c r="S744" s="279"/>
      <c r="T744" s="279"/>
      <c r="W744" s="279"/>
      <c r="X744" s="279"/>
    </row>
    <row r="745" spans="16:24" ht="15.75" customHeight="1" x14ac:dyDescent="0.2">
      <c r="P745" s="279"/>
      <c r="Q745" s="279"/>
      <c r="R745" s="279"/>
      <c r="S745" s="279"/>
      <c r="T745" s="279"/>
      <c r="W745" s="279"/>
      <c r="X745" s="279"/>
    </row>
    <row r="746" spans="16:24" ht="15.75" customHeight="1" x14ac:dyDescent="0.2">
      <c r="P746" s="279"/>
      <c r="Q746" s="279"/>
      <c r="R746" s="279"/>
      <c r="S746" s="279"/>
      <c r="T746" s="279"/>
      <c r="W746" s="279"/>
      <c r="X746" s="279"/>
    </row>
    <row r="747" spans="16:24" ht="15.75" customHeight="1" x14ac:dyDescent="0.2">
      <c r="P747" s="279"/>
      <c r="Q747" s="279"/>
      <c r="R747" s="279"/>
      <c r="S747" s="279"/>
      <c r="T747" s="279"/>
      <c r="W747" s="279"/>
      <c r="X747" s="279"/>
    </row>
    <row r="748" spans="16:24" ht="15.75" customHeight="1" x14ac:dyDescent="0.2">
      <c r="P748" s="279"/>
      <c r="Q748" s="279"/>
      <c r="R748" s="279"/>
      <c r="S748" s="279"/>
      <c r="T748" s="279"/>
      <c r="W748" s="279"/>
      <c r="X748" s="279"/>
    </row>
    <row r="749" spans="16:24" ht="15.75" customHeight="1" x14ac:dyDescent="0.2">
      <c r="P749" s="279"/>
      <c r="Q749" s="279"/>
      <c r="R749" s="279"/>
      <c r="S749" s="279"/>
      <c r="T749" s="279"/>
      <c r="W749" s="279"/>
      <c r="X749" s="279"/>
    </row>
    <row r="750" spans="16:24" ht="15.75" customHeight="1" x14ac:dyDescent="0.2">
      <c r="P750" s="279"/>
      <c r="Q750" s="279"/>
      <c r="R750" s="279"/>
      <c r="S750" s="279"/>
      <c r="T750" s="279"/>
      <c r="W750" s="279"/>
      <c r="X750" s="279"/>
    </row>
    <row r="751" spans="16:24" ht="15.75" customHeight="1" x14ac:dyDescent="0.2">
      <c r="P751" s="279"/>
      <c r="Q751" s="279"/>
      <c r="R751" s="279"/>
      <c r="S751" s="279"/>
      <c r="T751" s="279"/>
      <c r="W751" s="279"/>
      <c r="X751" s="279"/>
    </row>
    <row r="752" spans="16:24" ht="15.75" customHeight="1" x14ac:dyDescent="0.2">
      <c r="P752" s="279"/>
      <c r="Q752" s="279"/>
      <c r="R752" s="279"/>
      <c r="S752" s="279"/>
      <c r="T752" s="279"/>
      <c r="W752" s="279"/>
      <c r="X752" s="279"/>
    </row>
    <row r="753" spans="16:24" ht="15.75" customHeight="1" x14ac:dyDescent="0.2">
      <c r="P753" s="279"/>
      <c r="Q753" s="279"/>
      <c r="R753" s="279"/>
      <c r="S753" s="279"/>
      <c r="T753" s="279"/>
      <c r="W753" s="279"/>
      <c r="X753" s="279"/>
    </row>
    <row r="754" spans="16:24" ht="15.75" customHeight="1" x14ac:dyDescent="0.2">
      <c r="P754" s="279"/>
      <c r="Q754" s="279"/>
      <c r="R754" s="279"/>
      <c r="S754" s="279"/>
      <c r="T754" s="279"/>
      <c r="W754" s="279"/>
      <c r="X754" s="279"/>
    </row>
    <row r="755" spans="16:24" ht="15.75" customHeight="1" x14ac:dyDescent="0.2">
      <c r="P755" s="279"/>
      <c r="Q755" s="279"/>
      <c r="R755" s="279"/>
      <c r="S755" s="279"/>
      <c r="T755" s="279"/>
      <c r="W755" s="279"/>
      <c r="X755" s="279"/>
    </row>
    <row r="756" spans="16:24" ht="15.75" customHeight="1" x14ac:dyDescent="0.2">
      <c r="P756" s="279"/>
      <c r="Q756" s="279"/>
      <c r="R756" s="279"/>
      <c r="S756" s="279"/>
      <c r="T756" s="279"/>
      <c r="W756" s="279"/>
      <c r="X756" s="279"/>
    </row>
    <row r="757" spans="16:24" ht="15.75" customHeight="1" x14ac:dyDescent="0.2">
      <c r="P757" s="279"/>
      <c r="Q757" s="279"/>
      <c r="R757" s="279"/>
      <c r="S757" s="279"/>
      <c r="T757" s="279"/>
      <c r="W757" s="279"/>
      <c r="X757" s="279"/>
    </row>
    <row r="758" spans="16:24" ht="15.75" customHeight="1" x14ac:dyDescent="0.2">
      <c r="P758" s="279"/>
      <c r="Q758" s="279"/>
      <c r="R758" s="279"/>
      <c r="S758" s="279"/>
      <c r="T758" s="279"/>
      <c r="W758" s="279"/>
      <c r="X758" s="279"/>
    </row>
    <row r="759" spans="16:24" ht="15.75" customHeight="1" x14ac:dyDescent="0.2">
      <c r="P759" s="279"/>
      <c r="Q759" s="279"/>
      <c r="R759" s="279"/>
      <c r="S759" s="279"/>
      <c r="T759" s="279"/>
      <c r="W759" s="279"/>
      <c r="X759" s="279"/>
    </row>
    <row r="760" spans="16:24" ht="15.75" customHeight="1" x14ac:dyDescent="0.2">
      <c r="P760" s="279"/>
      <c r="Q760" s="279"/>
      <c r="R760" s="279"/>
      <c r="S760" s="279"/>
      <c r="T760" s="279"/>
      <c r="W760" s="279"/>
      <c r="X760" s="279"/>
    </row>
    <row r="761" spans="16:24" ht="15.75" customHeight="1" x14ac:dyDescent="0.2">
      <c r="P761" s="279"/>
      <c r="Q761" s="279"/>
      <c r="R761" s="279"/>
      <c r="S761" s="279"/>
      <c r="T761" s="279"/>
      <c r="W761" s="279"/>
      <c r="X761" s="279"/>
    </row>
    <row r="762" spans="16:24" ht="15.75" customHeight="1" x14ac:dyDescent="0.2">
      <c r="P762" s="279"/>
      <c r="Q762" s="279"/>
      <c r="R762" s="279"/>
      <c r="S762" s="279"/>
      <c r="T762" s="279"/>
      <c r="W762" s="279"/>
      <c r="X762" s="279"/>
    </row>
    <row r="763" spans="16:24" ht="15.75" customHeight="1" x14ac:dyDescent="0.2">
      <c r="P763" s="279"/>
      <c r="Q763" s="279"/>
      <c r="R763" s="279"/>
      <c r="S763" s="279"/>
      <c r="T763" s="279"/>
      <c r="W763" s="279"/>
      <c r="X763" s="279"/>
    </row>
    <row r="764" spans="16:24" ht="15.75" customHeight="1" x14ac:dyDescent="0.2">
      <c r="P764" s="279"/>
      <c r="Q764" s="279"/>
      <c r="R764" s="279"/>
      <c r="S764" s="279"/>
      <c r="T764" s="279"/>
      <c r="W764" s="279"/>
      <c r="X764" s="279"/>
    </row>
    <row r="765" spans="16:24" ht="15.75" customHeight="1" x14ac:dyDescent="0.2">
      <c r="P765" s="279"/>
      <c r="Q765" s="279"/>
      <c r="R765" s="279"/>
      <c r="S765" s="279"/>
      <c r="T765" s="279"/>
      <c r="W765" s="279"/>
      <c r="X765" s="279"/>
    </row>
    <row r="766" spans="16:24" ht="15.75" customHeight="1" x14ac:dyDescent="0.2">
      <c r="P766" s="279"/>
      <c r="Q766" s="279"/>
      <c r="R766" s="279"/>
      <c r="S766" s="279"/>
      <c r="T766" s="279"/>
      <c r="W766" s="279"/>
      <c r="X766" s="279"/>
    </row>
    <row r="767" spans="16:24" ht="15.75" customHeight="1" x14ac:dyDescent="0.2">
      <c r="P767" s="279"/>
      <c r="Q767" s="279"/>
      <c r="R767" s="279"/>
      <c r="S767" s="279"/>
      <c r="T767" s="279"/>
      <c r="W767" s="279"/>
      <c r="X767" s="279"/>
    </row>
    <row r="768" spans="16:24" ht="15.75" customHeight="1" x14ac:dyDescent="0.2">
      <c r="P768" s="279"/>
      <c r="Q768" s="279"/>
      <c r="R768" s="279"/>
      <c r="S768" s="279"/>
      <c r="T768" s="279"/>
      <c r="W768" s="279"/>
      <c r="X768" s="279"/>
    </row>
    <row r="769" spans="16:24" ht="15.75" customHeight="1" x14ac:dyDescent="0.2">
      <c r="P769" s="279"/>
      <c r="Q769" s="279"/>
      <c r="R769" s="279"/>
      <c r="S769" s="279"/>
      <c r="T769" s="279"/>
      <c r="W769" s="279"/>
      <c r="X769" s="279"/>
    </row>
    <row r="770" spans="16:24" ht="15.75" customHeight="1" x14ac:dyDescent="0.2">
      <c r="P770" s="279"/>
      <c r="Q770" s="279"/>
      <c r="R770" s="279"/>
      <c r="S770" s="279"/>
      <c r="T770" s="279"/>
      <c r="W770" s="279"/>
      <c r="X770" s="279"/>
    </row>
    <row r="771" spans="16:24" ht="15.75" customHeight="1" x14ac:dyDescent="0.2">
      <c r="P771" s="279"/>
      <c r="Q771" s="279"/>
      <c r="R771" s="279"/>
      <c r="S771" s="279"/>
      <c r="T771" s="279"/>
      <c r="W771" s="279"/>
      <c r="X771" s="279"/>
    </row>
    <row r="772" spans="16:24" ht="15.75" customHeight="1" x14ac:dyDescent="0.2">
      <c r="P772" s="279"/>
      <c r="Q772" s="279"/>
      <c r="R772" s="279"/>
      <c r="S772" s="279"/>
      <c r="T772" s="279"/>
      <c r="W772" s="279"/>
      <c r="X772" s="279"/>
    </row>
    <row r="773" spans="16:24" ht="15.75" customHeight="1" x14ac:dyDescent="0.2">
      <c r="P773" s="279"/>
      <c r="Q773" s="279"/>
      <c r="R773" s="279"/>
      <c r="S773" s="279"/>
      <c r="T773" s="279"/>
      <c r="W773" s="279"/>
      <c r="X773" s="279"/>
    </row>
    <row r="774" spans="16:24" ht="15.75" customHeight="1" x14ac:dyDescent="0.2">
      <c r="P774" s="279"/>
      <c r="Q774" s="279"/>
      <c r="R774" s="279"/>
      <c r="S774" s="279"/>
      <c r="T774" s="279"/>
      <c r="W774" s="279"/>
      <c r="X774" s="279"/>
    </row>
    <row r="775" spans="16:24" ht="15.75" customHeight="1" x14ac:dyDescent="0.2">
      <c r="P775" s="279"/>
      <c r="Q775" s="279"/>
      <c r="R775" s="279"/>
      <c r="S775" s="279"/>
      <c r="T775" s="279"/>
      <c r="W775" s="279"/>
      <c r="X775" s="279"/>
    </row>
    <row r="776" spans="16:24" ht="15.75" customHeight="1" x14ac:dyDescent="0.2">
      <c r="P776" s="279"/>
      <c r="Q776" s="279"/>
      <c r="R776" s="279"/>
      <c r="S776" s="279"/>
      <c r="T776" s="279"/>
      <c r="W776" s="279"/>
      <c r="X776" s="279"/>
    </row>
    <row r="777" spans="16:24" ht="15.75" customHeight="1" x14ac:dyDescent="0.2">
      <c r="P777" s="279"/>
      <c r="Q777" s="279"/>
      <c r="R777" s="279"/>
      <c r="S777" s="279"/>
      <c r="T777" s="279"/>
      <c r="W777" s="279"/>
      <c r="X777" s="279"/>
    </row>
    <row r="778" spans="16:24" ht="15.75" customHeight="1" x14ac:dyDescent="0.2">
      <c r="P778" s="279"/>
      <c r="Q778" s="279"/>
      <c r="R778" s="279"/>
      <c r="S778" s="279"/>
      <c r="T778" s="279"/>
      <c r="W778" s="279"/>
      <c r="X778" s="279"/>
    </row>
    <row r="779" spans="16:24" ht="15.75" customHeight="1" x14ac:dyDescent="0.2">
      <c r="P779" s="279"/>
      <c r="Q779" s="279"/>
      <c r="R779" s="279"/>
      <c r="S779" s="279"/>
      <c r="T779" s="279"/>
      <c r="W779" s="279"/>
      <c r="X779" s="279"/>
    </row>
    <row r="780" spans="16:24" ht="15.75" customHeight="1" x14ac:dyDescent="0.2">
      <c r="P780" s="279"/>
      <c r="Q780" s="279"/>
      <c r="R780" s="279"/>
      <c r="S780" s="279"/>
      <c r="T780" s="279"/>
      <c r="W780" s="279"/>
      <c r="X780" s="279"/>
    </row>
    <row r="781" spans="16:24" ht="15.75" customHeight="1" x14ac:dyDescent="0.2">
      <c r="P781" s="279"/>
      <c r="Q781" s="279"/>
      <c r="R781" s="279"/>
      <c r="S781" s="279"/>
      <c r="T781" s="279"/>
      <c r="W781" s="279"/>
      <c r="X781" s="279"/>
    </row>
    <row r="782" spans="16:24" ht="15.75" customHeight="1" x14ac:dyDescent="0.2">
      <c r="P782" s="279"/>
      <c r="Q782" s="279"/>
      <c r="R782" s="279"/>
      <c r="S782" s="279"/>
      <c r="T782" s="279"/>
      <c r="W782" s="279"/>
      <c r="X782" s="279"/>
    </row>
    <row r="783" spans="16:24" ht="15.75" customHeight="1" x14ac:dyDescent="0.2">
      <c r="P783" s="279"/>
      <c r="Q783" s="279"/>
      <c r="R783" s="279"/>
      <c r="S783" s="279"/>
      <c r="T783" s="279"/>
      <c r="W783" s="279"/>
      <c r="X783" s="279"/>
    </row>
    <row r="784" spans="16:24" ht="15.75" customHeight="1" x14ac:dyDescent="0.2">
      <c r="P784" s="279"/>
      <c r="Q784" s="279"/>
      <c r="R784" s="279"/>
      <c r="S784" s="279"/>
      <c r="T784" s="279"/>
      <c r="W784" s="279"/>
      <c r="X784" s="279"/>
    </row>
    <row r="785" spans="16:24" ht="15.75" customHeight="1" x14ac:dyDescent="0.2">
      <c r="P785" s="279"/>
      <c r="Q785" s="279"/>
      <c r="R785" s="279"/>
      <c r="S785" s="279"/>
      <c r="T785" s="279"/>
      <c r="W785" s="279"/>
      <c r="X785" s="279"/>
    </row>
    <row r="786" spans="16:24" ht="15.75" customHeight="1" x14ac:dyDescent="0.2">
      <c r="P786" s="279"/>
      <c r="Q786" s="279"/>
      <c r="R786" s="279"/>
      <c r="S786" s="279"/>
      <c r="T786" s="279"/>
      <c r="W786" s="279"/>
      <c r="X786" s="279"/>
    </row>
    <row r="787" spans="16:24" ht="15.75" customHeight="1" x14ac:dyDescent="0.2">
      <c r="P787" s="279"/>
      <c r="Q787" s="279"/>
      <c r="R787" s="279"/>
      <c r="S787" s="279"/>
      <c r="T787" s="279"/>
      <c r="W787" s="279"/>
      <c r="X787" s="279"/>
    </row>
    <row r="788" spans="16:24" ht="15.75" customHeight="1" x14ac:dyDescent="0.2">
      <c r="P788" s="279"/>
      <c r="Q788" s="279"/>
      <c r="R788" s="279"/>
      <c r="S788" s="279"/>
      <c r="T788" s="279"/>
      <c r="W788" s="279"/>
      <c r="X788" s="279"/>
    </row>
    <row r="789" spans="16:24" ht="15.75" customHeight="1" x14ac:dyDescent="0.2">
      <c r="P789" s="279"/>
      <c r="Q789" s="279"/>
      <c r="R789" s="279"/>
      <c r="S789" s="279"/>
      <c r="T789" s="279"/>
      <c r="W789" s="279"/>
      <c r="X789" s="279"/>
    </row>
    <row r="790" spans="16:24" ht="15.75" customHeight="1" x14ac:dyDescent="0.2">
      <c r="P790" s="279"/>
      <c r="Q790" s="279"/>
      <c r="R790" s="279"/>
      <c r="S790" s="279"/>
      <c r="T790" s="279"/>
      <c r="W790" s="279"/>
      <c r="X790" s="279"/>
    </row>
    <row r="791" spans="16:24" ht="15.75" customHeight="1" x14ac:dyDescent="0.2">
      <c r="P791" s="279"/>
      <c r="Q791" s="279"/>
      <c r="R791" s="279"/>
      <c r="S791" s="279"/>
      <c r="T791" s="279"/>
      <c r="W791" s="279"/>
      <c r="X791" s="279"/>
    </row>
    <row r="792" spans="16:24" ht="15.75" customHeight="1" x14ac:dyDescent="0.2">
      <c r="P792" s="279"/>
      <c r="Q792" s="279"/>
      <c r="R792" s="279"/>
      <c r="S792" s="279"/>
      <c r="T792" s="279"/>
      <c r="W792" s="279"/>
      <c r="X792" s="279"/>
    </row>
    <row r="793" spans="16:24" ht="15.75" customHeight="1" x14ac:dyDescent="0.2">
      <c r="P793" s="279"/>
      <c r="Q793" s="279"/>
      <c r="R793" s="279"/>
      <c r="S793" s="279"/>
      <c r="T793" s="279"/>
      <c r="W793" s="279"/>
      <c r="X793" s="279"/>
    </row>
    <row r="794" spans="16:24" ht="15.75" customHeight="1" x14ac:dyDescent="0.2">
      <c r="P794" s="279"/>
      <c r="Q794" s="279"/>
      <c r="R794" s="279"/>
      <c r="S794" s="279"/>
      <c r="T794" s="279"/>
      <c r="W794" s="279"/>
      <c r="X794" s="279"/>
    </row>
    <row r="795" spans="16:24" ht="15.75" customHeight="1" x14ac:dyDescent="0.2">
      <c r="P795" s="279"/>
      <c r="Q795" s="279"/>
      <c r="R795" s="279"/>
      <c r="S795" s="279"/>
      <c r="T795" s="279"/>
      <c r="W795" s="279"/>
      <c r="X795" s="279"/>
    </row>
    <row r="796" spans="16:24" ht="15.75" customHeight="1" x14ac:dyDescent="0.2">
      <c r="P796" s="279"/>
      <c r="Q796" s="279"/>
      <c r="R796" s="279"/>
      <c r="S796" s="279"/>
      <c r="T796" s="279"/>
      <c r="W796" s="279"/>
      <c r="X796" s="279"/>
    </row>
    <row r="797" spans="16:24" ht="15.75" customHeight="1" x14ac:dyDescent="0.2">
      <c r="P797" s="279"/>
      <c r="Q797" s="279"/>
      <c r="R797" s="279"/>
      <c r="S797" s="279"/>
      <c r="T797" s="279"/>
      <c r="W797" s="279"/>
      <c r="X797" s="279"/>
    </row>
    <row r="798" spans="16:24" ht="15.75" customHeight="1" x14ac:dyDescent="0.2">
      <c r="P798" s="279"/>
      <c r="Q798" s="279"/>
      <c r="R798" s="279"/>
      <c r="S798" s="279"/>
      <c r="T798" s="279"/>
      <c r="W798" s="279"/>
      <c r="X798" s="279"/>
    </row>
    <row r="799" spans="16:24" ht="15.75" customHeight="1" x14ac:dyDescent="0.2">
      <c r="P799" s="279"/>
      <c r="Q799" s="279"/>
      <c r="R799" s="279"/>
      <c r="S799" s="279"/>
      <c r="T799" s="279"/>
      <c r="W799" s="279"/>
      <c r="X799" s="279"/>
    </row>
    <row r="800" spans="16:24" ht="15.75" customHeight="1" x14ac:dyDescent="0.2">
      <c r="P800" s="279"/>
      <c r="Q800" s="279"/>
      <c r="R800" s="279"/>
      <c r="S800" s="279"/>
      <c r="T800" s="279"/>
      <c r="W800" s="279"/>
      <c r="X800" s="279"/>
    </row>
    <row r="801" spans="16:24" ht="15.75" customHeight="1" x14ac:dyDescent="0.2">
      <c r="P801" s="279"/>
      <c r="Q801" s="279"/>
      <c r="R801" s="279"/>
      <c r="S801" s="279"/>
      <c r="T801" s="279"/>
      <c r="W801" s="279"/>
      <c r="X801" s="279"/>
    </row>
    <row r="802" spans="16:24" ht="15.75" customHeight="1" x14ac:dyDescent="0.2">
      <c r="P802" s="279"/>
      <c r="Q802" s="279"/>
      <c r="R802" s="279"/>
      <c r="S802" s="279"/>
      <c r="T802" s="279"/>
      <c r="W802" s="279"/>
      <c r="X802" s="279"/>
    </row>
    <row r="803" spans="16:24" ht="15.75" customHeight="1" x14ac:dyDescent="0.2">
      <c r="P803" s="279"/>
      <c r="Q803" s="279"/>
      <c r="R803" s="279"/>
      <c r="S803" s="279"/>
      <c r="T803" s="279"/>
      <c r="W803" s="279"/>
      <c r="X803" s="279"/>
    </row>
    <row r="804" spans="16:24" ht="15.75" customHeight="1" x14ac:dyDescent="0.2">
      <c r="P804" s="279"/>
      <c r="Q804" s="279"/>
      <c r="R804" s="279"/>
      <c r="S804" s="279"/>
      <c r="T804" s="279"/>
      <c r="W804" s="279"/>
      <c r="X804" s="279"/>
    </row>
    <row r="805" spans="16:24" ht="15.75" customHeight="1" x14ac:dyDescent="0.2">
      <c r="P805" s="279"/>
      <c r="Q805" s="279"/>
      <c r="R805" s="279"/>
      <c r="S805" s="279"/>
      <c r="T805" s="279"/>
      <c r="W805" s="279"/>
      <c r="X805" s="279"/>
    </row>
    <row r="806" spans="16:24" ht="15.75" customHeight="1" x14ac:dyDescent="0.2">
      <c r="P806" s="279"/>
      <c r="Q806" s="279"/>
      <c r="R806" s="279"/>
      <c r="S806" s="279"/>
      <c r="T806" s="279"/>
      <c r="W806" s="279"/>
      <c r="X806" s="279"/>
    </row>
    <row r="807" spans="16:24" ht="15.75" customHeight="1" x14ac:dyDescent="0.2">
      <c r="P807" s="279"/>
      <c r="Q807" s="279"/>
      <c r="R807" s="279"/>
      <c r="S807" s="279"/>
      <c r="T807" s="279"/>
      <c r="W807" s="279"/>
      <c r="X807" s="279"/>
    </row>
    <row r="808" spans="16:24" ht="15.75" customHeight="1" x14ac:dyDescent="0.2">
      <c r="P808" s="279"/>
      <c r="Q808" s="279"/>
      <c r="R808" s="279"/>
      <c r="S808" s="279"/>
      <c r="T808" s="279"/>
      <c r="W808" s="279"/>
      <c r="X808" s="279"/>
    </row>
    <row r="809" spans="16:24" ht="15.75" customHeight="1" x14ac:dyDescent="0.2">
      <c r="P809" s="279"/>
      <c r="Q809" s="279"/>
      <c r="R809" s="279"/>
      <c r="S809" s="279"/>
      <c r="T809" s="279"/>
      <c r="W809" s="279"/>
      <c r="X809" s="279"/>
    </row>
    <row r="810" spans="16:24" ht="15.75" customHeight="1" x14ac:dyDescent="0.2">
      <c r="P810" s="279"/>
      <c r="Q810" s="279"/>
      <c r="R810" s="279"/>
      <c r="S810" s="279"/>
      <c r="T810" s="279"/>
      <c r="W810" s="279"/>
      <c r="X810" s="279"/>
    </row>
    <row r="811" spans="16:24" ht="15.75" customHeight="1" x14ac:dyDescent="0.2">
      <c r="P811" s="279"/>
      <c r="Q811" s="279"/>
      <c r="R811" s="279"/>
      <c r="S811" s="279"/>
      <c r="T811" s="279"/>
      <c r="W811" s="279"/>
      <c r="X811" s="279"/>
    </row>
    <row r="812" spans="16:24" ht="15.75" customHeight="1" x14ac:dyDescent="0.2">
      <c r="P812" s="279"/>
      <c r="Q812" s="279"/>
      <c r="R812" s="279"/>
      <c r="S812" s="279"/>
      <c r="T812" s="279"/>
      <c r="W812" s="279"/>
      <c r="X812" s="279"/>
    </row>
    <row r="813" spans="16:24" ht="15.75" customHeight="1" x14ac:dyDescent="0.2">
      <c r="P813" s="279"/>
      <c r="Q813" s="279"/>
      <c r="R813" s="279"/>
      <c r="S813" s="279"/>
      <c r="T813" s="279"/>
      <c r="W813" s="279"/>
      <c r="X813" s="279"/>
    </row>
    <row r="814" spans="16:24" ht="15.75" customHeight="1" x14ac:dyDescent="0.2">
      <c r="P814" s="279"/>
      <c r="Q814" s="279"/>
      <c r="R814" s="279"/>
      <c r="S814" s="279"/>
      <c r="T814" s="279"/>
      <c r="W814" s="279"/>
      <c r="X814" s="279"/>
    </row>
    <row r="815" spans="16:24" ht="15.75" customHeight="1" x14ac:dyDescent="0.2">
      <c r="P815" s="279"/>
      <c r="Q815" s="279"/>
      <c r="R815" s="279"/>
      <c r="S815" s="279"/>
      <c r="T815" s="279"/>
      <c r="W815" s="279"/>
      <c r="X815" s="279"/>
    </row>
    <row r="816" spans="16:24" ht="15.75" customHeight="1" x14ac:dyDescent="0.2">
      <c r="P816" s="279"/>
      <c r="Q816" s="279"/>
      <c r="R816" s="279"/>
      <c r="S816" s="279"/>
      <c r="T816" s="279"/>
      <c r="W816" s="279"/>
      <c r="X816" s="279"/>
    </row>
    <row r="817" spans="16:24" ht="15.75" customHeight="1" x14ac:dyDescent="0.2">
      <c r="P817" s="279"/>
      <c r="Q817" s="279"/>
      <c r="R817" s="279"/>
      <c r="S817" s="279"/>
      <c r="T817" s="279"/>
      <c r="W817" s="279"/>
      <c r="X817" s="279"/>
    </row>
    <row r="818" spans="16:24" ht="15.75" customHeight="1" x14ac:dyDescent="0.2">
      <c r="P818" s="279"/>
      <c r="Q818" s="279"/>
      <c r="R818" s="279"/>
      <c r="S818" s="279"/>
      <c r="T818" s="279"/>
      <c r="W818" s="279"/>
      <c r="X818" s="279"/>
    </row>
    <row r="819" spans="16:24" ht="15.75" customHeight="1" x14ac:dyDescent="0.2">
      <c r="P819" s="279"/>
      <c r="Q819" s="279"/>
      <c r="R819" s="279"/>
      <c r="S819" s="279"/>
      <c r="T819" s="279"/>
      <c r="W819" s="279"/>
      <c r="X819" s="279"/>
    </row>
    <row r="820" spans="16:24" ht="15.75" customHeight="1" x14ac:dyDescent="0.2">
      <c r="P820" s="279"/>
      <c r="Q820" s="279"/>
      <c r="R820" s="279"/>
      <c r="S820" s="279"/>
      <c r="T820" s="279"/>
      <c r="W820" s="279"/>
      <c r="X820" s="279"/>
    </row>
    <row r="821" spans="16:24" ht="15.75" customHeight="1" x14ac:dyDescent="0.2">
      <c r="P821" s="279"/>
      <c r="Q821" s="279"/>
      <c r="R821" s="279"/>
      <c r="S821" s="279"/>
      <c r="T821" s="279"/>
      <c r="W821" s="279"/>
      <c r="X821" s="279"/>
    </row>
    <row r="822" spans="16:24" ht="15.75" customHeight="1" x14ac:dyDescent="0.2">
      <c r="P822" s="279"/>
      <c r="Q822" s="279"/>
      <c r="R822" s="279"/>
      <c r="S822" s="279"/>
      <c r="T822" s="279"/>
      <c r="W822" s="279"/>
      <c r="X822" s="279"/>
    </row>
    <row r="823" spans="16:24" ht="15.75" customHeight="1" x14ac:dyDescent="0.2">
      <c r="P823" s="279"/>
      <c r="Q823" s="279"/>
      <c r="R823" s="279"/>
      <c r="S823" s="279"/>
      <c r="T823" s="279"/>
      <c r="W823" s="279"/>
      <c r="X823" s="279"/>
    </row>
    <row r="824" spans="16:24" ht="15.75" customHeight="1" x14ac:dyDescent="0.2">
      <c r="P824" s="279"/>
      <c r="Q824" s="279"/>
      <c r="R824" s="279"/>
      <c r="S824" s="279"/>
      <c r="T824" s="279"/>
      <c r="W824" s="279"/>
      <c r="X824" s="279"/>
    </row>
    <row r="825" spans="16:24" ht="15.75" customHeight="1" x14ac:dyDescent="0.2">
      <c r="P825" s="279"/>
      <c r="Q825" s="279"/>
      <c r="R825" s="279"/>
      <c r="S825" s="279"/>
      <c r="T825" s="279"/>
      <c r="W825" s="279"/>
      <c r="X825" s="279"/>
    </row>
    <row r="826" spans="16:24" ht="15.75" customHeight="1" x14ac:dyDescent="0.2">
      <c r="P826" s="279"/>
      <c r="Q826" s="279"/>
      <c r="R826" s="279"/>
      <c r="S826" s="279"/>
      <c r="T826" s="279"/>
      <c r="W826" s="279"/>
      <c r="X826" s="279"/>
    </row>
    <row r="827" spans="16:24" ht="15.75" customHeight="1" x14ac:dyDescent="0.2">
      <c r="P827" s="279"/>
      <c r="Q827" s="279"/>
      <c r="R827" s="279"/>
      <c r="S827" s="279"/>
      <c r="T827" s="279"/>
      <c r="W827" s="279"/>
      <c r="X827" s="279"/>
    </row>
    <row r="828" spans="16:24" ht="15.75" customHeight="1" x14ac:dyDescent="0.2">
      <c r="P828" s="279"/>
      <c r="Q828" s="279"/>
      <c r="R828" s="279"/>
      <c r="S828" s="279"/>
      <c r="T828" s="279"/>
      <c r="W828" s="279"/>
      <c r="X828" s="279"/>
    </row>
    <row r="829" spans="16:24" ht="15.75" customHeight="1" x14ac:dyDescent="0.2">
      <c r="P829" s="279"/>
      <c r="Q829" s="279"/>
      <c r="R829" s="279"/>
      <c r="S829" s="279"/>
      <c r="T829" s="279"/>
      <c r="W829" s="279"/>
      <c r="X829" s="279"/>
    </row>
    <row r="830" spans="16:24" ht="15.75" customHeight="1" x14ac:dyDescent="0.2">
      <c r="P830" s="279"/>
      <c r="Q830" s="279"/>
      <c r="R830" s="279"/>
      <c r="S830" s="279"/>
      <c r="T830" s="279"/>
      <c r="W830" s="279"/>
      <c r="X830" s="279"/>
    </row>
    <row r="831" spans="16:24" ht="15.75" customHeight="1" x14ac:dyDescent="0.2">
      <c r="P831" s="279"/>
      <c r="Q831" s="279"/>
      <c r="R831" s="279"/>
      <c r="S831" s="279"/>
      <c r="T831" s="279"/>
      <c r="W831" s="279"/>
      <c r="X831" s="279"/>
    </row>
    <row r="832" spans="16:24" ht="15.75" customHeight="1" x14ac:dyDescent="0.2">
      <c r="P832" s="279"/>
      <c r="Q832" s="279"/>
      <c r="R832" s="279"/>
      <c r="S832" s="279"/>
      <c r="T832" s="279"/>
      <c r="W832" s="279"/>
      <c r="X832" s="279"/>
    </row>
    <row r="833" spans="16:24" ht="15.75" customHeight="1" x14ac:dyDescent="0.2">
      <c r="P833" s="279"/>
      <c r="Q833" s="279"/>
      <c r="R833" s="279"/>
      <c r="S833" s="279"/>
      <c r="T833" s="279"/>
      <c r="W833" s="279"/>
      <c r="X833" s="279"/>
    </row>
    <row r="834" spans="16:24" ht="15.75" customHeight="1" x14ac:dyDescent="0.2">
      <c r="P834" s="279"/>
      <c r="Q834" s="279"/>
      <c r="R834" s="279"/>
      <c r="S834" s="279"/>
      <c r="T834" s="279"/>
      <c r="W834" s="279"/>
      <c r="X834" s="279"/>
    </row>
    <row r="835" spans="16:24" ht="15.75" customHeight="1" x14ac:dyDescent="0.2">
      <c r="P835" s="279"/>
      <c r="Q835" s="279"/>
      <c r="R835" s="279"/>
      <c r="S835" s="279"/>
      <c r="T835" s="279"/>
      <c r="W835" s="279"/>
      <c r="X835" s="279"/>
    </row>
    <row r="836" spans="16:24" ht="15.75" customHeight="1" x14ac:dyDescent="0.2">
      <c r="P836" s="279"/>
      <c r="Q836" s="279"/>
      <c r="R836" s="279"/>
      <c r="S836" s="279"/>
      <c r="T836" s="279"/>
      <c r="W836" s="279"/>
      <c r="X836" s="279"/>
    </row>
    <row r="837" spans="16:24" ht="15.75" customHeight="1" x14ac:dyDescent="0.2">
      <c r="P837" s="279"/>
      <c r="Q837" s="279"/>
      <c r="R837" s="279"/>
      <c r="S837" s="279"/>
      <c r="T837" s="279"/>
      <c r="W837" s="279"/>
      <c r="X837" s="279"/>
    </row>
    <row r="838" spans="16:24" ht="15.75" customHeight="1" x14ac:dyDescent="0.2">
      <c r="P838" s="279"/>
      <c r="Q838" s="279"/>
      <c r="R838" s="279"/>
      <c r="S838" s="279"/>
      <c r="T838" s="279"/>
      <c r="W838" s="279"/>
      <c r="X838" s="279"/>
    </row>
    <row r="839" spans="16:24" ht="15.75" customHeight="1" x14ac:dyDescent="0.2">
      <c r="P839" s="279"/>
      <c r="Q839" s="279"/>
      <c r="R839" s="279"/>
      <c r="S839" s="279"/>
      <c r="T839" s="279"/>
      <c r="W839" s="279"/>
      <c r="X839" s="279"/>
    </row>
    <row r="840" spans="16:24" ht="15.75" customHeight="1" x14ac:dyDescent="0.2">
      <c r="P840" s="279"/>
      <c r="Q840" s="279"/>
      <c r="R840" s="279"/>
      <c r="S840" s="279"/>
      <c r="T840" s="279"/>
      <c r="W840" s="279"/>
      <c r="X840" s="279"/>
    </row>
    <row r="841" spans="16:24" ht="15.75" customHeight="1" x14ac:dyDescent="0.2">
      <c r="P841" s="279"/>
      <c r="Q841" s="279"/>
      <c r="R841" s="279"/>
      <c r="S841" s="279"/>
      <c r="T841" s="279"/>
      <c r="W841" s="279"/>
      <c r="X841" s="279"/>
    </row>
    <row r="842" spans="16:24" ht="15.75" customHeight="1" x14ac:dyDescent="0.2">
      <c r="P842" s="279"/>
      <c r="Q842" s="279"/>
      <c r="R842" s="279"/>
      <c r="S842" s="279"/>
      <c r="T842" s="279"/>
      <c r="W842" s="279"/>
      <c r="X842" s="279"/>
    </row>
    <row r="843" spans="16:24" ht="15.75" customHeight="1" x14ac:dyDescent="0.2">
      <c r="P843" s="279"/>
      <c r="Q843" s="279"/>
      <c r="R843" s="279"/>
      <c r="S843" s="279"/>
      <c r="T843" s="279"/>
      <c r="W843" s="279"/>
      <c r="X843" s="279"/>
    </row>
    <row r="844" spans="16:24" ht="15.75" customHeight="1" x14ac:dyDescent="0.2">
      <c r="P844" s="279"/>
      <c r="Q844" s="279"/>
      <c r="R844" s="279"/>
      <c r="S844" s="279"/>
      <c r="T844" s="279"/>
      <c r="W844" s="279"/>
      <c r="X844" s="279"/>
    </row>
    <row r="845" spans="16:24" ht="15.75" customHeight="1" x14ac:dyDescent="0.2">
      <c r="P845" s="279"/>
      <c r="Q845" s="279"/>
      <c r="R845" s="279"/>
      <c r="S845" s="279"/>
      <c r="T845" s="279"/>
      <c r="W845" s="279"/>
      <c r="X845" s="279"/>
    </row>
    <row r="846" spans="16:24" ht="15.75" customHeight="1" x14ac:dyDescent="0.2">
      <c r="P846" s="279"/>
      <c r="Q846" s="279"/>
      <c r="R846" s="279"/>
      <c r="S846" s="279"/>
      <c r="T846" s="279"/>
      <c r="W846" s="279"/>
      <c r="X846" s="279"/>
    </row>
    <row r="847" spans="16:24" ht="15.75" customHeight="1" x14ac:dyDescent="0.2">
      <c r="P847" s="279"/>
      <c r="Q847" s="279"/>
      <c r="R847" s="279"/>
      <c r="S847" s="279"/>
      <c r="T847" s="279"/>
      <c r="W847" s="279"/>
      <c r="X847" s="279"/>
    </row>
    <row r="848" spans="16:24" ht="15.75" customHeight="1" x14ac:dyDescent="0.2">
      <c r="P848" s="279"/>
      <c r="Q848" s="279"/>
      <c r="R848" s="279"/>
      <c r="S848" s="279"/>
      <c r="T848" s="279"/>
      <c r="W848" s="279"/>
      <c r="X848" s="279"/>
    </row>
    <row r="849" spans="16:24" ht="15.75" customHeight="1" x14ac:dyDescent="0.2">
      <c r="P849" s="279"/>
      <c r="Q849" s="279"/>
      <c r="R849" s="279"/>
      <c r="S849" s="279"/>
      <c r="T849" s="279"/>
      <c r="W849" s="279"/>
      <c r="X849" s="279"/>
    </row>
    <row r="850" spans="16:24" ht="15.75" customHeight="1" x14ac:dyDescent="0.2">
      <c r="P850" s="279"/>
      <c r="Q850" s="279"/>
      <c r="R850" s="279"/>
      <c r="S850" s="279"/>
      <c r="T850" s="279"/>
      <c r="W850" s="279"/>
      <c r="X850" s="279"/>
    </row>
    <row r="851" spans="16:24" ht="15.75" customHeight="1" x14ac:dyDescent="0.2">
      <c r="P851" s="279"/>
      <c r="Q851" s="279"/>
      <c r="R851" s="279"/>
      <c r="S851" s="279"/>
      <c r="T851" s="279"/>
      <c r="W851" s="279"/>
      <c r="X851" s="279"/>
    </row>
    <row r="852" spans="16:24" ht="15.75" customHeight="1" x14ac:dyDescent="0.2">
      <c r="P852" s="279"/>
      <c r="Q852" s="279"/>
      <c r="R852" s="279"/>
      <c r="S852" s="279"/>
      <c r="T852" s="279"/>
      <c r="W852" s="279"/>
      <c r="X852" s="279"/>
    </row>
    <row r="853" spans="16:24" ht="15.75" customHeight="1" x14ac:dyDescent="0.2">
      <c r="P853" s="279"/>
      <c r="Q853" s="279"/>
      <c r="R853" s="279"/>
      <c r="S853" s="279"/>
      <c r="T853" s="279"/>
      <c r="W853" s="279"/>
      <c r="X853" s="279"/>
    </row>
    <row r="854" spans="16:24" ht="15.75" customHeight="1" x14ac:dyDescent="0.2">
      <c r="P854" s="279"/>
      <c r="Q854" s="279"/>
      <c r="R854" s="279"/>
      <c r="S854" s="279"/>
      <c r="T854" s="279"/>
      <c r="W854" s="279"/>
      <c r="X854" s="279"/>
    </row>
    <row r="855" spans="16:24" ht="15.75" customHeight="1" x14ac:dyDescent="0.2">
      <c r="P855" s="279"/>
      <c r="Q855" s="279"/>
      <c r="R855" s="279"/>
      <c r="S855" s="279"/>
      <c r="T855" s="279"/>
      <c r="W855" s="279"/>
      <c r="X855" s="279"/>
    </row>
    <row r="856" spans="16:24" ht="15.75" customHeight="1" x14ac:dyDescent="0.2">
      <c r="P856" s="279"/>
      <c r="Q856" s="279"/>
      <c r="R856" s="279"/>
      <c r="S856" s="279"/>
      <c r="T856" s="279"/>
      <c r="W856" s="279"/>
      <c r="X856" s="279"/>
    </row>
    <row r="857" spans="16:24" ht="15.75" customHeight="1" x14ac:dyDescent="0.2">
      <c r="P857" s="279"/>
      <c r="Q857" s="279"/>
      <c r="R857" s="279"/>
      <c r="S857" s="279"/>
      <c r="T857" s="279"/>
      <c r="W857" s="279"/>
      <c r="X857" s="279"/>
    </row>
    <row r="858" spans="16:24" ht="15.75" customHeight="1" x14ac:dyDescent="0.2">
      <c r="P858" s="279"/>
      <c r="Q858" s="279"/>
      <c r="R858" s="279"/>
      <c r="S858" s="279"/>
      <c r="T858" s="279"/>
      <c r="W858" s="279"/>
      <c r="X858" s="279"/>
    </row>
    <row r="859" spans="16:24" ht="15.75" customHeight="1" x14ac:dyDescent="0.2">
      <c r="P859" s="279"/>
      <c r="Q859" s="279"/>
      <c r="R859" s="279"/>
      <c r="S859" s="279"/>
      <c r="T859" s="279"/>
      <c r="W859" s="279"/>
      <c r="X859" s="279"/>
    </row>
    <row r="860" spans="16:24" ht="15.75" customHeight="1" x14ac:dyDescent="0.2">
      <c r="P860" s="279"/>
      <c r="Q860" s="279"/>
      <c r="R860" s="279"/>
      <c r="S860" s="279"/>
      <c r="T860" s="279"/>
      <c r="W860" s="279"/>
      <c r="X860" s="279"/>
    </row>
    <row r="861" spans="16:24" ht="15.75" customHeight="1" x14ac:dyDescent="0.2">
      <c r="P861" s="279"/>
      <c r="Q861" s="279"/>
      <c r="R861" s="279"/>
      <c r="S861" s="279"/>
      <c r="T861" s="279"/>
      <c r="W861" s="279"/>
      <c r="X861" s="279"/>
    </row>
    <row r="862" spans="16:24" ht="15.75" customHeight="1" x14ac:dyDescent="0.2">
      <c r="P862" s="279"/>
      <c r="Q862" s="279"/>
      <c r="R862" s="279"/>
      <c r="S862" s="279"/>
      <c r="T862" s="279"/>
      <c r="W862" s="279"/>
      <c r="X862" s="279"/>
    </row>
    <row r="863" spans="16:24" ht="15.75" customHeight="1" x14ac:dyDescent="0.2">
      <c r="P863" s="279"/>
      <c r="Q863" s="279"/>
      <c r="R863" s="279"/>
      <c r="S863" s="279"/>
      <c r="T863" s="279"/>
      <c r="W863" s="279"/>
      <c r="X863" s="279"/>
    </row>
    <row r="864" spans="16:24" ht="15.75" customHeight="1" x14ac:dyDescent="0.2">
      <c r="P864" s="279"/>
      <c r="Q864" s="279"/>
      <c r="R864" s="279"/>
      <c r="S864" s="279"/>
      <c r="T864" s="279"/>
      <c r="W864" s="279"/>
      <c r="X864" s="279"/>
    </row>
    <row r="865" spans="16:24" ht="15.75" customHeight="1" x14ac:dyDescent="0.2">
      <c r="P865" s="279"/>
      <c r="Q865" s="279"/>
      <c r="R865" s="279"/>
      <c r="S865" s="279"/>
      <c r="T865" s="279"/>
      <c r="W865" s="279"/>
      <c r="X865" s="279"/>
    </row>
    <row r="866" spans="16:24" ht="15.75" customHeight="1" x14ac:dyDescent="0.2">
      <c r="P866" s="279"/>
      <c r="Q866" s="279"/>
      <c r="R866" s="279"/>
      <c r="S866" s="279"/>
      <c r="T866" s="279"/>
      <c r="W866" s="279"/>
      <c r="X866" s="279"/>
    </row>
    <row r="867" spans="16:24" ht="15.75" customHeight="1" x14ac:dyDescent="0.2">
      <c r="P867" s="279"/>
      <c r="Q867" s="279"/>
      <c r="R867" s="279"/>
      <c r="S867" s="279"/>
      <c r="T867" s="279"/>
      <c r="W867" s="279"/>
      <c r="X867" s="279"/>
    </row>
    <row r="868" spans="16:24" ht="15.75" customHeight="1" x14ac:dyDescent="0.2">
      <c r="P868" s="279"/>
      <c r="Q868" s="279"/>
      <c r="R868" s="279"/>
      <c r="S868" s="279"/>
      <c r="T868" s="279"/>
      <c r="W868" s="279"/>
      <c r="X868" s="279"/>
    </row>
    <row r="869" spans="16:24" ht="15.75" customHeight="1" x14ac:dyDescent="0.2">
      <c r="P869" s="279"/>
      <c r="Q869" s="279"/>
      <c r="R869" s="279"/>
      <c r="S869" s="279"/>
      <c r="T869" s="279"/>
      <c r="W869" s="279"/>
      <c r="X869" s="279"/>
    </row>
    <row r="870" spans="16:24" ht="15.75" customHeight="1" x14ac:dyDescent="0.2">
      <c r="P870" s="279"/>
      <c r="Q870" s="279"/>
      <c r="R870" s="279"/>
      <c r="S870" s="279"/>
      <c r="T870" s="279"/>
      <c r="W870" s="279"/>
      <c r="X870" s="279"/>
    </row>
    <row r="871" spans="16:24" ht="15.75" customHeight="1" x14ac:dyDescent="0.2">
      <c r="P871" s="279"/>
      <c r="Q871" s="279"/>
      <c r="R871" s="279"/>
      <c r="S871" s="279"/>
      <c r="T871" s="279"/>
      <c r="W871" s="279"/>
      <c r="X871" s="279"/>
    </row>
    <row r="872" spans="16:24" ht="15.75" customHeight="1" x14ac:dyDescent="0.2">
      <c r="P872" s="279"/>
      <c r="Q872" s="279"/>
      <c r="R872" s="279"/>
      <c r="S872" s="279"/>
      <c r="T872" s="279"/>
      <c r="W872" s="279"/>
      <c r="X872" s="279"/>
    </row>
    <row r="873" spans="16:24" ht="15.75" customHeight="1" x14ac:dyDescent="0.2">
      <c r="P873" s="279"/>
      <c r="Q873" s="279"/>
      <c r="R873" s="279"/>
      <c r="S873" s="279"/>
      <c r="T873" s="279"/>
      <c r="W873" s="279"/>
      <c r="X873" s="279"/>
    </row>
    <row r="874" spans="16:24" ht="15.75" customHeight="1" x14ac:dyDescent="0.2">
      <c r="P874" s="279"/>
      <c r="Q874" s="279"/>
      <c r="R874" s="279"/>
      <c r="S874" s="279"/>
      <c r="T874" s="279"/>
      <c r="W874" s="279"/>
      <c r="X874" s="279"/>
    </row>
    <row r="875" spans="16:24" ht="15.75" customHeight="1" x14ac:dyDescent="0.2">
      <c r="P875" s="279"/>
      <c r="Q875" s="279"/>
      <c r="R875" s="279"/>
      <c r="S875" s="279"/>
      <c r="T875" s="279"/>
      <c r="W875" s="279"/>
      <c r="X875" s="279"/>
    </row>
    <row r="876" spans="16:24" ht="15.75" customHeight="1" x14ac:dyDescent="0.2">
      <c r="P876" s="279"/>
      <c r="Q876" s="279"/>
      <c r="R876" s="279"/>
      <c r="S876" s="279"/>
      <c r="T876" s="279"/>
      <c r="W876" s="279"/>
      <c r="X876" s="279"/>
    </row>
    <row r="877" spans="16:24" ht="15.75" customHeight="1" x14ac:dyDescent="0.2">
      <c r="P877" s="279"/>
      <c r="Q877" s="279"/>
      <c r="R877" s="279"/>
      <c r="S877" s="279"/>
      <c r="T877" s="279"/>
      <c r="W877" s="279"/>
      <c r="X877" s="279"/>
    </row>
    <row r="878" spans="16:24" ht="15.75" customHeight="1" x14ac:dyDescent="0.2">
      <c r="P878" s="279"/>
      <c r="Q878" s="279"/>
      <c r="R878" s="279"/>
      <c r="S878" s="279"/>
      <c r="T878" s="279"/>
      <c r="W878" s="279"/>
      <c r="X878" s="279"/>
    </row>
    <row r="879" spans="16:24" ht="15.75" customHeight="1" x14ac:dyDescent="0.2">
      <c r="P879" s="279"/>
      <c r="Q879" s="279"/>
      <c r="R879" s="279"/>
      <c r="S879" s="279"/>
      <c r="T879" s="279"/>
      <c r="W879" s="279"/>
      <c r="X879" s="279"/>
    </row>
    <row r="880" spans="16:24" ht="15.75" customHeight="1" x14ac:dyDescent="0.2">
      <c r="P880" s="279"/>
      <c r="Q880" s="279"/>
      <c r="R880" s="279"/>
      <c r="S880" s="279"/>
      <c r="T880" s="279"/>
      <c r="W880" s="279"/>
      <c r="X880" s="279"/>
    </row>
    <row r="881" spans="16:24" ht="15.75" customHeight="1" x14ac:dyDescent="0.2">
      <c r="P881" s="279"/>
      <c r="Q881" s="279"/>
      <c r="R881" s="279"/>
      <c r="S881" s="279"/>
      <c r="T881" s="279"/>
      <c r="W881" s="279"/>
      <c r="X881" s="279"/>
    </row>
    <row r="882" spans="16:24" ht="15.75" customHeight="1" x14ac:dyDescent="0.2">
      <c r="P882" s="279"/>
      <c r="Q882" s="279"/>
      <c r="R882" s="279"/>
      <c r="S882" s="279"/>
      <c r="T882" s="279"/>
      <c r="W882" s="279"/>
      <c r="X882" s="279"/>
    </row>
    <row r="883" spans="16:24" ht="15.75" customHeight="1" x14ac:dyDescent="0.2">
      <c r="P883" s="279"/>
      <c r="Q883" s="279"/>
      <c r="R883" s="279"/>
      <c r="S883" s="279"/>
      <c r="T883" s="279"/>
      <c r="W883" s="279"/>
      <c r="X883" s="279"/>
    </row>
    <row r="884" spans="16:24" ht="15.75" customHeight="1" x14ac:dyDescent="0.2">
      <c r="P884" s="279"/>
      <c r="Q884" s="279"/>
      <c r="R884" s="279"/>
      <c r="S884" s="279"/>
      <c r="T884" s="279"/>
      <c r="W884" s="279"/>
      <c r="X884" s="279"/>
    </row>
    <row r="885" spans="16:24" ht="15.75" customHeight="1" x14ac:dyDescent="0.2">
      <c r="P885" s="279"/>
      <c r="Q885" s="279"/>
      <c r="R885" s="279"/>
      <c r="S885" s="279"/>
      <c r="T885" s="279"/>
      <c r="W885" s="279"/>
      <c r="X885" s="279"/>
    </row>
    <row r="886" spans="16:24" ht="15.75" customHeight="1" x14ac:dyDescent="0.2">
      <c r="P886" s="279"/>
      <c r="Q886" s="279"/>
      <c r="R886" s="279"/>
      <c r="S886" s="279"/>
      <c r="T886" s="279"/>
      <c r="W886" s="279"/>
      <c r="X886" s="279"/>
    </row>
    <row r="887" spans="16:24" ht="15.75" customHeight="1" x14ac:dyDescent="0.2">
      <c r="P887" s="279"/>
      <c r="Q887" s="279"/>
      <c r="R887" s="279"/>
      <c r="S887" s="279"/>
      <c r="T887" s="279"/>
      <c r="W887" s="279"/>
      <c r="X887" s="279"/>
    </row>
    <row r="888" spans="16:24" ht="15.75" customHeight="1" x14ac:dyDescent="0.2">
      <c r="P888" s="279"/>
      <c r="Q888" s="279"/>
      <c r="R888" s="279"/>
      <c r="S888" s="279"/>
      <c r="T888" s="279"/>
      <c r="W888" s="279"/>
      <c r="X888" s="279"/>
    </row>
    <row r="889" spans="16:24" ht="15.75" customHeight="1" x14ac:dyDescent="0.2">
      <c r="P889" s="279"/>
      <c r="Q889" s="279"/>
      <c r="R889" s="279"/>
      <c r="S889" s="279"/>
      <c r="T889" s="279"/>
      <c r="W889" s="279"/>
      <c r="X889" s="279"/>
    </row>
    <row r="890" spans="16:24" ht="15.75" customHeight="1" x14ac:dyDescent="0.2">
      <c r="P890" s="279"/>
      <c r="Q890" s="279"/>
      <c r="R890" s="279"/>
      <c r="S890" s="279"/>
      <c r="T890" s="279"/>
      <c r="W890" s="279"/>
      <c r="X890" s="279"/>
    </row>
    <row r="891" spans="16:24" ht="15.75" customHeight="1" x14ac:dyDescent="0.2">
      <c r="P891" s="279"/>
      <c r="Q891" s="279"/>
      <c r="R891" s="279"/>
      <c r="S891" s="279"/>
      <c r="T891" s="279"/>
      <c r="W891" s="279"/>
      <c r="X891" s="279"/>
    </row>
    <row r="892" spans="16:24" ht="15.75" customHeight="1" x14ac:dyDescent="0.2">
      <c r="P892" s="279"/>
      <c r="Q892" s="279"/>
      <c r="R892" s="279"/>
      <c r="S892" s="279"/>
      <c r="T892" s="279"/>
      <c r="W892" s="279"/>
      <c r="X892" s="279"/>
    </row>
    <row r="893" spans="16:24" ht="15.75" customHeight="1" x14ac:dyDescent="0.2">
      <c r="P893" s="279"/>
      <c r="Q893" s="279"/>
      <c r="R893" s="279"/>
      <c r="S893" s="279"/>
      <c r="T893" s="279"/>
      <c r="W893" s="279"/>
      <c r="X893" s="279"/>
    </row>
    <row r="894" spans="16:24" ht="15.75" customHeight="1" x14ac:dyDescent="0.2">
      <c r="P894" s="279"/>
      <c r="Q894" s="279"/>
      <c r="R894" s="279"/>
      <c r="S894" s="279"/>
      <c r="T894" s="279"/>
      <c r="W894" s="279"/>
      <c r="X894" s="279"/>
    </row>
    <row r="895" spans="16:24" ht="15.75" customHeight="1" x14ac:dyDescent="0.2">
      <c r="P895" s="279"/>
      <c r="Q895" s="279"/>
      <c r="R895" s="279"/>
      <c r="S895" s="279"/>
      <c r="T895" s="279"/>
      <c r="W895" s="279"/>
      <c r="X895" s="279"/>
    </row>
    <row r="896" spans="16:24" ht="15.75" customHeight="1" x14ac:dyDescent="0.2">
      <c r="P896" s="279"/>
      <c r="Q896" s="279"/>
      <c r="R896" s="279"/>
      <c r="S896" s="279"/>
      <c r="T896" s="279"/>
      <c r="W896" s="279"/>
      <c r="X896" s="279"/>
    </row>
    <row r="897" spans="16:24" ht="15.75" customHeight="1" x14ac:dyDescent="0.2">
      <c r="P897" s="279"/>
      <c r="Q897" s="279"/>
      <c r="R897" s="279"/>
      <c r="S897" s="279"/>
      <c r="T897" s="279"/>
      <c r="W897" s="279"/>
      <c r="X897" s="279"/>
    </row>
    <row r="898" spans="16:24" ht="15.75" customHeight="1" x14ac:dyDescent="0.2">
      <c r="P898" s="279"/>
      <c r="Q898" s="279"/>
      <c r="R898" s="279"/>
      <c r="S898" s="279"/>
      <c r="T898" s="279"/>
      <c r="W898" s="279"/>
      <c r="X898" s="279"/>
    </row>
    <row r="899" spans="16:24" ht="15.75" customHeight="1" x14ac:dyDescent="0.2">
      <c r="P899" s="279"/>
      <c r="Q899" s="279"/>
      <c r="R899" s="279"/>
      <c r="S899" s="279"/>
      <c r="T899" s="279"/>
      <c r="W899" s="279"/>
      <c r="X899" s="279"/>
    </row>
    <row r="900" spans="16:24" ht="15.75" customHeight="1" x14ac:dyDescent="0.2">
      <c r="P900" s="279"/>
      <c r="Q900" s="279"/>
      <c r="R900" s="279"/>
      <c r="S900" s="279"/>
      <c r="T900" s="279"/>
      <c r="W900" s="279"/>
      <c r="X900" s="279"/>
    </row>
    <row r="901" spans="16:24" ht="15.75" customHeight="1" x14ac:dyDescent="0.2">
      <c r="P901" s="279"/>
      <c r="Q901" s="279"/>
      <c r="R901" s="279"/>
      <c r="S901" s="279"/>
      <c r="T901" s="279"/>
      <c r="W901" s="279"/>
      <c r="X901" s="279"/>
    </row>
    <row r="902" spans="16:24" ht="15.75" customHeight="1" x14ac:dyDescent="0.2">
      <c r="P902" s="279"/>
      <c r="Q902" s="279"/>
      <c r="R902" s="279"/>
      <c r="S902" s="279"/>
      <c r="T902" s="279"/>
      <c r="W902" s="279"/>
      <c r="X902" s="279"/>
    </row>
    <row r="903" spans="16:24" ht="15.75" customHeight="1" x14ac:dyDescent="0.2">
      <c r="P903" s="279"/>
      <c r="Q903" s="279"/>
      <c r="R903" s="279"/>
      <c r="S903" s="279"/>
      <c r="T903" s="279"/>
      <c r="W903" s="279"/>
      <c r="X903" s="279"/>
    </row>
    <row r="904" spans="16:24" ht="15.75" customHeight="1" x14ac:dyDescent="0.2">
      <c r="P904" s="279"/>
      <c r="Q904" s="279"/>
      <c r="R904" s="279"/>
      <c r="S904" s="279"/>
      <c r="T904" s="279"/>
      <c r="W904" s="279"/>
      <c r="X904" s="279"/>
    </row>
    <row r="905" spans="16:24" ht="15.75" customHeight="1" x14ac:dyDescent="0.2">
      <c r="P905" s="279"/>
      <c r="Q905" s="279"/>
      <c r="R905" s="279"/>
      <c r="S905" s="279"/>
      <c r="T905" s="279"/>
      <c r="W905" s="279"/>
      <c r="X905" s="279"/>
    </row>
    <row r="906" spans="16:24" ht="15.75" customHeight="1" x14ac:dyDescent="0.2">
      <c r="P906" s="279"/>
      <c r="Q906" s="279"/>
      <c r="R906" s="279"/>
      <c r="S906" s="279"/>
      <c r="T906" s="279"/>
      <c r="W906" s="279"/>
      <c r="X906" s="279"/>
    </row>
    <row r="907" spans="16:24" ht="15.75" customHeight="1" x14ac:dyDescent="0.2">
      <c r="P907" s="279"/>
      <c r="Q907" s="279"/>
      <c r="R907" s="279"/>
      <c r="S907" s="279"/>
      <c r="T907" s="279"/>
      <c r="W907" s="279"/>
      <c r="X907" s="279"/>
    </row>
    <row r="908" spans="16:24" ht="15.75" customHeight="1" x14ac:dyDescent="0.2">
      <c r="P908" s="279"/>
      <c r="Q908" s="279"/>
      <c r="R908" s="279"/>
      <c r="S908" s="279"/>
      <c r="T908" s="279"/>
      <c r="W908" s="279"/>
      <c r="X908" s="279"/>
    </row>
    <row r="909" spans="16:24" ht="15.75" customHeight="1" x14ac:dyDescent="0.2">
      <c r="P909" s="279"/>
      <c r="Q909" s="279"/>
      <c r="R909" s="279"/>
      <c r="S909" s="279"/>
      <c r="T909" s="279"/>
      <c r="W909" s="279"/>
      <c r="X909" s="279"/>
    </row>
    <row r="910" spans="16:24" ht="15.75" customHeight="1" x14ac:dyDescent="0.2">
      <c r="P910" s="279"/>
      <c r="Q910" s="279"/>
      <c r="R910" s="279"/>
      <c r="S910" s="279"/>
      <c r="T910" s="279"/>
      <c r="W910" s="279"/>
      <c r="X910" s="279"/>
    </row>
    <row r="911" spans="16:24" ht="15.75" customHeight="1" x14ac:dyDescent="0.2">
      <c r="P911" s="279"/>
      <c r="Q911" s="279"/>
      <c r="R911" s="279"/>
      <c r="S911" s="279"/>
      <c r="T911" s="279"/>
      <c r="W911" s="279"/>
      <c r="X911" s="279"/>
    </row>
    <row r="912" spans="16:24" ht="15.75" customHeight="1" x14ac:dyDescent="0.2">
      <c r="P912" s="279"/>
      <c r="Q912" s="279"/>
      <c r="R912" s="279"/>
      <c r="S912" s="279"/>
      <c r="T912" s="279"/>
      <c r="W912" s="279"/>
      <c r="X912" s="279"/>
    </row>
    <row r="913" spans="16:24" ht="15.75" customHeight="1" x14ac:dyDescent="0.2">
      <c r="P913" s="279"/>
      <c r="Q913" s="279"/>
      <c r="R913" s="279"/>
      <c r="S913" s="279"/>
      <c r="T913" s="279"/>
      <c r="W913" s="279"/>
      <c r="X913" s="279"/>
    </row>
    <row r="914" spans="16:24" ht="15.75" customHeight="1" x14ac:dyDescent="0.2">
      <c r="P914" s="279"/>
      <c r="Q914" s="279"/>
      <c r="R914" s="279"/>
      <c r="S914" s="279"/>
      <c r="T914" s="279"/>
      <c r="W914" s="279"/>
      <c r="X914" s="279"/>
    </row>
    <row r="915" spans="16:24" ht="15.75" customHeight="1" x14ac:dyDescent="0.2">
      <c r="P915" s="279"/>
      <c r="Q915" s="279"/>
      <c r="R915" s="279"/>
      <c r="S915" s="279"/>
      <c r="T915" s="279"/>
      <c r="W915" s="279"/>
      <c r="X915" s="279"/>
    </row>
    <row r="916" spans="16:24" ht="15.75" customHeight="1" x14ac:dyDescent="0.2">
      <c r="P916" s="279"/>
      <c r="Q916" s="279"/>
      <c r="R916" s="279"/>
      <c r="S916" s="279"/>
      <c r="T916" s="279"/>
      <c r="W916" s="279"/>
      <c r="X916" s="279"/>
    </row>
    <row r="917" spans="16:24" ht="15.75" customHeight="1" x14ac:dyDescent="0.2">
      <c r="P917" s="279"/>
      <c r="Q917" s="279"/>
      <c r="R917" s="279"/>
      <c r="S917" s="279"/>
      <c r="T917" s="279"/>
      <c r="W917" s="279"/>
      <c r="X917" s="279"/>
    </row>
    <row r="918" spans="16:24" ht="15.75" customHeight="1" x14ac:dyDescent="0.2">
      <c r="P918" s="279"/>
      <c r="Q918" s="279"/>
      <c r="R918" s="279"/>
      <c r="S918" s="279"/>
      <c r="T918" s="279"/>
      <c r="W918" s="279"/>
      <c r="X918" s="279"/>
    </row>
    <row r="919" spans="16:24" ht="15.75" customHeight="1" x14ac:dyDescent="0.2">
      <c r="P919" s="279"/>
      <c r="Q919" s="279"/>
      <c r="R919" s="279"/>
      <c r="S919" s="279"/>
      <c r="T919" s="279"/>
      <c r="W919" s="279"/>
      <c r="X919" s="279"/>
    </row>
    <row r="920" spans="16:24" ht="15.75" customHeight="1" x14ac:dyDescent="0.2">
      <c r="P920" s="279"/>
      <c r="Q920" s="279"/>
      <c r="R920" s="279"/>
      <c r="S920" s="279"/>
      <c r="T920" s="279"/>
      <c r="W920" s="279"/>
      <c r="X920" s="279"/>
    </row>
    <row r="921" spans="16:24" ht="15.75" customHeight="1" x14ac:dyDescent="0.2">
      <c r="P921" s="279"/>
      <c r="Q921" s="279"/>
      <c r="R921" s="279"/>
      <c r="S921" s="279"/>
      <c r="T921" s="279"/>
      <c r="W921" s="279"/>
      <c r="X921" s="279"/>
    </row>
    <row r="922" spans="16:24" ht="15.75" customHeight="1" x14ac:dyDescent="0.2">
      <c r="P922" s="279"/>
      <c r="Q922" s="279"/>
      <c r="R922" s="279"/>
      <c r="S922" s="279"/>
      <c r="T922" s="279"/>
      <c r="W922" s="279"/>
      <c r="X922" s="279"/>
    </row>
    <row r="923" spans="16:24" ht="15.75" customHeight="1" x14ac:dyDescent="0.2">
      <c r="P923" s="279"/>
      <c r="Q923" s="279"/>
      <c r="R923" s="279"/>
      <c r="S923" s="279"/>
      <c r="T923" s="279"/>
      <c r="W923" s="279"/>
      <c r="X923" s="279"/>
    </row>
    <row r="924" spans="16:24" ht="15.75" customHeight="1" x14ac:dyDescent="0.2">
      <c r="P924" s="279"/>
      <c r="Q924" s="279"/>
      <c r="R924" s="279"/>
      <c r="S924" s="279"/>
      <c r="T924" s="279"/>
      <c r="W924" s="279"/>
      <c r="X924" s="279"/>
    </row>
    <row r="925" spans="16:24" ht="15.75" customHeight="1" x14ac:dyDescent="0.2">
      <c r="P925" s="279"/>
      <c r="Q925" s="279"/>
      <c r="R925" s="279"/>
      <c r="S925" s="279"/>
      <c r="T925" s="279"/>
      <c r="W925" s="279"/>
      <c r="X925" s="279"/>
    </row>
    <row r="926" spans="16:24" ht="15.75" customHeight="1" x14ac:dyDescent="0.2">
      <c r="P926" s="279"/>
      <c r="Q926" s="279"/>
      <c r="R926" s="279"/>
      <c r="S926" s="279"/>
      <c r="T926" s="279"/>
      <c r="W926" s="279"/>
      <c r="X926" s="279"/>
    </row>
    <row r="927" spans="16:24" ht="15.75" customHeight="1" x14ac:dyDescent="0.2">
      <c r="P927" s="279"/>
      <c r="Q927" s="279"/>
      <c r="R927" s="279"/>
      <c r="S927" s="279"/>
      <c r="T927" s="279"/>
      <c r="W927" s="279"/>
      <c r="X927" s="279"/>
    </row>
    <row r="928" spans="16:24" ht="15.75" customHeight="1" x14ac:dyDescent="0.2">
      <c r="P928" s="279"/>
      <c r="Q928" s="279"/>
      <c r="R928" s="279"/>
      <c r="S928" s="279"/>
      <c r="T928" s="279"/>
      <c r="W928" s="279"/>
      <c r="X928" s="279"/>
    </row>
    <row r="929" spans="16:24" ht="15.75" customHeight="1" x14ac:dyDescent="0.2">
      <c r="P929" s="279"/>
      <c r="Q929" s="279"/>
      <c r="R929" s="279"/>
      <c r="S929" s="279"/>
      <c r="T929" s="279"/>
      <c r="W929" s="279"/>
      <c r="X929" s="279"/>
    </row>
    <row r="930" spans="16:24" ht="15.75" customHeight="1" x14ac:dyDescent="0.2">
      <c r="P930" s="279"/>
      <c r="Q930" s="279"/>
      <c r="R930" s="279"/>
      <c r="S930" s="279"/>
      <c r="T930" s="279"/>
      <c r="W930" s="279"/>
      <c r="X930" s="279"/>
    </row>
    <row r="931" spans="16:24" ht="15.75" customHeight="1" x14ac:dyDescent="0.2">
      <c r="P931" s="279"/>
      <c r="Q931" s="279"/>
      <c r="R931" s="279"/>
      <c r="S931" s="279"/>
      <c r="T931" s="279"/>
      <c r="W931" s="279"/>
      <c r="X931" s="279"/>
    </row>
    <row r="932" spans="16:24" ht="15.75" customHeight="1" x14ac:dyDescent="0.2">
      <c r="P932" s="279"/>
      <c r="Q932" s="279"/>
      <c r="R932" s="279"/>
      <c r="S932" s="279"/>
      <c r="T932" s="279"/>
      <c r="W932" s="279"/>
      <c r="X932" s="279"/>
    </row>
    <row r="933" spans="16:24" ht="15.75" customHeight="1" x14ac:dyDescent="0.2">
      <c r="P933" s="279"/>
      <c r="Q933" s="279"/>
      <c r="R933" s="279"/>
      <c r="S933" s="279"/>
      <c r="T933" s="279"/>
      <c r="W933" s="279"/>
      <c r="X933" s="279"/>
    </row>
    <row r="934" spans="16:24" ht="15.75" customHeight="1" x14ac:dyDescent="0.2">
      <c r="P934" s="279"/>
      <c r="Q934" s="279"/>
      <c r="R934" s="279"/>
      <c r="S934" s="279"/>
      <c r="T934" s="279"/>
      <c r="W934" s="279"/>
      <c r="X934" s="279"/>
    </row>
    <row r="935" spans="16:24" ht="15.75" customHeight="1" x14ac:dyDescent="0.2">
      <c r="P935" s="279"/>
      <c r="Q935" s="279"/>
      <c r="R935" s="279"/>
      <c r="S935" s="279"/>
      <c r="T935" s="279"/>
      <c r="W935" s="279"/>
      <c r="X935" s="279"/>
    </row>
    <row r="936" spans="16:24" ht="15.75" customHeight="1" x14ac:dyDescent="0.2">
      <c r="P936" s="279"/>
      <c r="Q936" s="279"/>
      <c r="R936" s="279"/>
      <c r="S936" s="279"/>
      <c r="T936" s="279"/>
      <c r="W936" s="279"/>
      <c r="X936" s="279"/>
    </row>
    <row r="937" spans="16:24" ht="15.75" customHeight="1" x14ac:dyDescent="0.2">
      <c r="P937" s="279"/>
      <c r="Q937" s="279"/>
      <c r="R937" s="279"/>
      <c r="S937" s="279"/>
      <c r="T937" s="279"/>
      <c r="W937" s="279"/>
      <c r="X937" s="279"/>
    </row>
    <row r="938" spans="16:24" ht="15.75" customHeight="1" x14ac:dyDescent="0.2">
      <c r="P938" s="279"/>
      <c r="Q938" s="279"/>
      <c r="R938" s="279"/>
      <c r="S938" s="279"/>
      <c r="T938" s="279"/>
      <c r="W938" s="279"/>
      <c r="X938" s="279"/>
    </row>
    <row r="939" spans="16:24" ht="15.75" customHeight="1" x14ac:dyDescent="0.2">
      <c r="P939" s="279"/>
      <c r="Q939" s="279"/>
      <c r="R939" s="279"/>
      <c r="S939" s="279"/>
      <c r="T939" s="279"/>
      <c r="W939" s="279"/>
      <c r="X939" s="279"/>
    </row>
    <row r="940" spans="16:24" ht="15.75" customHeight="1" x14ac:dyDescent="0.2">
      <c r="P940" s="279"/>
      <c r="Q940" s="279"/>
      <c r="R940" s="279"/>
      <c r="S940" s="279"/>
      <c r="T940" s="279"/>
      <c r="W940" s="279"/>
      <c r="X940" s="279"/>
    </row>
    <row r="941" spans="16:24" ht="15.75" customHeight="1" x14ac:dyDescent="0.2">
      <c r="P941" s="279"/>
      <c r="Q941" s="279"/>
      <c r="R941" s="279"/>
      <c r="S941" s="279"/>
      <c r="T941" s="279"/>
      <c r="W941" s="279"/>
      <c r="X941" s="279"/>
    </row>
    <row r="942" spans="16:24" ht="15.75" customHeight="1" x14ac:dyDescent="0.2">
      <c r="P942" s="279"/>
      <c r="Q942" s="279"/>
      <c r="R942" s="279"/>
      <c r="S942" s="279"/>
      <c r="T942" s="279"/>
      <c r="W942" s="279"/>
      <c r="X942" s="279"/>
    </row>
    <row r="943" spans="16:24" ht="15.75" customHeight="1" x14ac:dyDescent="0.2">
      <c r="P943" s="279"/>
      <c r="Q943" s="279"/>
      <c r="R943" s="279"/>
      <c r="S943" s="279"/>
      <c r="T943" s="279"/>
      <c r="W943" s="279"/>
      <c r="X943" s="279"/>
    </row>
    <row r="944" spans="16:24" ht="15.75" customHeight="1" x14ac:dyDescent="0.2">
      <c r="P944" s="279"/>
      <c r="Q944" s="279"/>
      <c r="R944" s="279"/>
      <c r="S944" s="279"/>
      <c r="T944" s="279"/>
      <c r="W944" s="279"/>
      <c r="X944" s="279"/>
    </row>
    <row r="945" spans="16:24" ht="15.75" customHeight="1" x14ac:dyDescent="0.2">
      <c r="P945" s="279"/>
      <c r="Q945" s="279"/>
      <c r="R945" s="279"/>
      <c r="S945" s="279"/>
      <c r="T945" s="279"/>
      <c r="W945" s="279"/>
      <c r="X945" s="279"/>
    </row>
    <row r="946" spans="16:24" ht="15.75" customHeight="1" x14ac:dyDescent="0.2">
      <c r="P946" s="279"/>
      <c r="Q946" s="279"/>
      <c r="R946" s="279"/>
      <c r="S946" s="279"/>
      <c r="T946" s="279"/>
      <c r="W946" s="279"/>
      <c r="X946" s="279"/>
    </row>
    <row r="947" spans="16:24" ht="15.75" customHeight="1" x14ac:dyDescent="0.2">
      <c r="P947" s="279"/>
      <c r="Q947" s="279"/>
      <c r="R947" s="279"/>
      <c r="S947" s="279"/>
      <c r="T947" s="279"/>
      <c r="W947" s="279"/>
      <c r="X947" s="279"/>
    </row>
    <row r="948" spans="16:24" ht="15.75" customHeight="1" x14ac:dyDescent="0.2">
      <c r="P948" s="279"/>
      <c r="Q948" s="279"/>
      <c r="R948" s="279"/>
      <c r="S948" s="279"/>
      <c r="T948" s="279"/>
      <c r="W948" s="279"/>
      <c r="X948" s="279"/>
    </row>
    <row r="949" spans="16:24" ht="15.75" customHeight="1" x14ac:dyDescent="0.2">
      <c r="P949" s="279"/>
      <c r="Q949" s="279"/>
      <c r="R949" s="279"/>
      <c r="S949" s="279"/>
      <c r="T949" s="279"/>
      <c r="W949" s="279"/>
      <c r="X949" s="279"/>
    </row>
    <row r="950" spans="16:24" ht="15.75" customHeight="1" x14ac:dyDescent="0.2">
      <c r="P950" s="279"/>
      <c r="Q950" s="279"/>
      <c r="R950" s="279"/>
      <c r="S950" s="279"/>
      <c r="T950" s="279"/>
      <c r="W950" s="279"/>
      <c r="X950" s="279"/>
    </row>
    <row r="951" spans="16:24" ht="15.75" customHeight="1" x14ac:dyDescent="0.2">
      <c r="P951" s="279"/>
      <c r="Q951" s="279"/>
      <c r="R951" s="279"/>
      <c r="S951" s="279"/>
      <c r="T951" s="279"/>
      <c r="W951" s="279"/>
      <c r="X951" s="279"/>
    </row>
    <row r="952" spans="16:24" ht="15.75" customHeight="1" x14ac:dyDescent="0.2">
      <c r="P952" s="279"/>
      <c r="Q952" s="279"/>
      <c r="R952" s="279"/>
      <c r="S952" s="279"/>
      <c r="T952" s="279"/>
      <c r="W952" s="279"/>
      <c r="X952" s="279"/>
    </row>
    <row r="953" spans="16:24" ht="15.75" customHeight="1" x14ac:dyDescent="0.2">
      <c r="P953" s="279"/>
      <c r="Q953" s="279"/>
      <c r="R953" s="279"/>
      <c r="S953" s="279"/>
      <c r="T953" s="279"/>
      <c r="W953" s="279"/>
      <c r="X953" s="279"/>
    </row>
    <row r="954" spans="16:24" ht="15.75" customHeight="1" x14ac:dyDescent="0.2">
      <c r="P954" s="279"/>
      <c r="Q954" s="279"/>
      <c r="R954" s="279"/>
      <c r="S954" s="279"/>
      <c r="T954" s="279"/>
      <c r="W954" s="279"/>
      <c r="X954" s="279"/>
    </row>
    <row r="955" spans="16:24" ht="15.75" customHeight="1" x14ac:dyDescent="0.2">
      <c r="P955" s="279"/>
      <c r="Q955" s="279"/>
      <c r="R955" s="279"/>
      <c r="S955" s="279"/>
      <c r="T955" s="279"/>
      <c r="W955" s="279"/>
      <c r="X955" s="279"/>
    </row>
    <row r="956" spans="16:24" ht="15.75" customHeight="1" x14ac:dyDescent="0.2">
      <c r="P956" s="279"/>
      <c r="Q956" s="279"/>
      <c r="R956" s="279"/>
      <c r="S956" s="279"/>
      <c r="T956" s="279"/>
      <c r="W956" s="279"/>
      <c r="X956" s="279"/>
    </row>
    <row r="957" spans="16:24" ht="15.75" customHeight="1" x14ac:dyDescent="0.2">
      <c r="P957" s="279"/>
      <c r="Q957" s="279"/>
      <c r="R957" s="279"/>
      <c r="S957" s="279"/>
      <c r="T957" s="279"/>
      <c r="W957" s="279"/>
      <c r="X957" s="279"/>
    </row>
    <row r="958" spans="16:24" ht="15.75" customHeight="1" x14ac:dyDescent="0.2">
      <c r="P958" s="279"/>
      <c r="Q958" s="279"/>
      <c r="R958" s="279"/>
      <c r="S958" s="279"/>
      <c r="T958" s="279"/>
      <c r="W958" s="279"/>
      <c r="X958" s="279"/>
    </row>
    <row r="959" spans="16:24" ht="15.75" customHeight="1" x14ac:dyDescent="0.2">
      <c r="P959" s="279"/>
      <c r="Q959" s="279"/>
      <c r="R959" s="279"/>
      <c r="S959" s="279"/>
      <c r="T959" s="279"/>
      <c r="W959" s="279"/>
      <c r="X959" s="279"/>
    </row>
    <row r="960" spans="16:24" ht="15.75" customHeight="1" x14ac:dyDescent="0.2">
      <c r="P960" s="279"/>
      <c r="Q960" s="279"/>
      <c r="R960" s="279"/>
      <c r="S960" s="279"/>
      <c r="T960" s="279"/>
      <c r="W960" s="279"/>
      <c r="X960" s="279"/>
    </row>
    <row r="961" spans="16:24" ht="15.75" customHeight="1" x14ac:dyDescent="0.2">
      <c r="P961" s="279"/>
      <c r="Q961" s="279"/>
      <c r="R961" s="279"/>
      <c r="S961" s="279"/>
      <c r="T961" s="279"/>
      <c r="W961" s="279"/>
      <c r="X961" s="279"/>
    </row>
    <row r="962" spans="16:24" ht="15.75" customHeight="1" x14ac:dyDescent="0.2">
      <c r="P962" s="279"/>
      <c r="Q962" s="279"/>
      <c r="R962" s="279"/>
      <c r="S962" s="279"/>
      <c r="T962" s="279"/>
      <c r="W962" s="279"/>
      <c r="X962" s="279"/>
    </row>
    <row r="963" spans="16:24" ht="15.75" customHeight="1" x14ac:dyDescent="0.2">
      <c r="P963" s="279"/>
      <c r="Q963" s="279"/>
      <c r="R963" s="279"/>
      <c r="S963" s="279"/>
      <c r="T963" s="279"/>
      <c r="W963" s="279"/>
      <c r="X963" s="279"/>
    </row>
    <row r="964" spans="16:24" ht="15.75" customHeight="1" x14ac:dyDescent="0.2">
      <c r="P964" s="279"/>
      <c r="Q964" s="279"/>
      <c r="R964" s="279"/>
      <c r="S964" s="279"/>
      <c r="T964" s="279"/>
      <c r="W964" s="279"/>
      <c r="X964" s="279"/>
    </row>
    <row r="965" spans="16:24" ht="15.75" customHeight="1" x14ac:dyDescent="0.2">
      <c r="P965" s="279"/>
      <c r="Q965" s="279"/>
      <c r="R965" s="279"/>
      <c r="S965" s="279"/>
      <c r="T965" s="279"/>
      <c r="W965" s="279"/>
      <c r="X965" s="279"/>
    </row>
    <row r="966" spans="16:24" ht="15.75" customHeight="1" x14ac:dyDescent="0.2">
      <c r="P966" s="279"/>
      <c r="Q966" s="279"/>
      <c r="R966" s="279"/>
      <c r="S966" s="279"/>
      <c r="T966" s="279"/>
      <c r="W966" s="279"/>
      <c r="X966" s="279"/>
    </row>
    <row r="967" spans="16:24" ht="15.75" customHeight="1" x14ac:dyDescent="0.2">
      <c r="P967" s="279"/>
      <c r="Q967" s="279"/>
      <c r="R967" s="279"/>
      <c r="S967" s="279"/>
      <c r="T967" s="279"/>
      <c r="W967" s="279"/>
      <c r="X967" s="279"/>
    </row>
    <row r="968" spans="16:24" ht="15.75" customHeight="1" x14ac:dyDescent="0.2">
      <c r="P968" s="279"/>
      <c r="Q968" s="279"/>
      <c r="R968" s="279"/>
      <c r="S968" s="279"/>
      <c r="T968" s="279"/>
      <c r="W968" s="279"/>
      <c r="X968" s="279"/>
    </row>
    <row r="969" spans="16:24" ht="15.75" customHeight="1" x14ac:dyDescent="0.2">
      <c r="P969" s="279"/>
      <c r="Q969" s="279"/>
      <c r="R969" s="279"/>
      <c r="S969" s="279"/>
      <c r="T969" s="279"/>
      <c r="W969" s="279"/>
      <c r="X969" s="279"/>
    </row>
    <row r="970" spans="16:24" ht="15.75" customHeight="1" x14ac:dyDescent="0.2">
      <c r="P970" s="279"/>
      <c r="Q970" s="279"/>
      <c r="R970" s="279"/>
      <c r="S970" s="279"/>
      <c r="T970" s="279"/>
      <c r="W970" s="279"/>
      <c r="X970" s="279"/>
    </row>
  </sheetData>
  <mergeCells count="2">
    <mergeCell ref="AB5:AC5"/>
    <mergeCell ref="AB12:AC12"/>
  </mergeCells>
  <pageMargins left="0.7" right="0.7" top="0.75" bottom="0.75" header="0" footer="0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topLeftCell="B1" workbookViewId="0">
      <selection activeCell="Y24" sqref="Y24"/>
    </sheetView>
  </sheetViews>
  <sheetFormatPr defaultRowHeight="12.75" x14ac:dyDescent="0.2"/>
  <cols>
    <col min="1" max="1" width="18.140625" customWidth="1"/>
    <col min="2" max="3" width="14.140625" customWidth="1"/>
    <col min="4" max="4" width="17.28515625" customWidth="1"/>
    <col min="5" max="5" width="13.5703125" customWidth="1"/>
    <col min="6" max="6" width="4.7109375" customWidth="1"/>
    <col min="7" max="7" width="4" customWidth="1"/>
    <col min="8" max="11" width="4.140625" customWidth="1"/>
    <col min="12" max="12" width="3.85546875" customWidth="1"/>
    <col min="13" max="13" width="4.140625" customWidth="1"/>
    <col min="14" max="14" width="4.28515625" customWidth="1"/>
    <col min="15" max="15" width="5" customWidth="1"/>
    <col min="16" max="17" width="4.85546875" customWidth="1"/>
    <col min="18" max="20" width="5" customWidth="1"/>
    <col min="24" max="24" width="13" customWidth="1"/>
    <col min="25" max="25" width="19.140625" customWidth="1"/>
  </cols>
  <sheetData>
    <row r="1" spans="1:25" x14ac:dyDescent="0.2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6" t="s">
        <v>170</v>
      </c>
      <c r="G1" s="6" t="s">
        <v>171</v>
      </c>
      <c r="H1" s="6" t="s">
        <v>172</v>
      </c>
      <c r="I1" s="6" t="s">
        <v>173</v>
      </c>
      <c r="J1" s="6" t="s">
        <v>174</v>
      </c>
      <c r="K1" s="6" t="s">
        <v>175</v>
      </c>
      <c r="L1" s="6" t="s">
        <v>176</v>
      </c>
      <c r="M1" s="6" t="s">
        <v>177</v>
      </c>
      <c r="N1" s="6" t="s">
        <v>178</v>
      </c>
      <c r="O1" s="6" t="s">
        <v>180</v>
      </c>
      <c r="P1" s="6" t="s">
        <v>179</v>
      </c>
      <c r="Q1" s="6" t="s">
        <v>181</v>
      </c>
      <c r="R1" s="6" t="s">
        <v>182</v>
      </c>
      <c r="S1" s="6" t="s">
        <v>183</v>
      </c>
      <c r="T1" s="6" t="s">
        <v>184</v>
      </c>
      <c r="U1" s="6" t="s">
        <v>223</v>
      </c>
      <c r="V1" s="17" t="s">
        <v>238</v>
      </c>
    </row>
    <row r="2" spans="1:25" x14ac:dyDescent="0.2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7">
        <v>3</v>
      </c>
      <c r="G2" s="7">
        <v>3</v>
      </c>
      <c r="H2" s="7">
        <v>3</v>
      </c>
      <c r="I2" s="7">
        <v>3</v>
      </c>
      <c r="J2" s="7">
        <v>3</v>
      </c>
      <c r="K2" s="7">
        <v>2</v>
      </c>
      <c r="L2" s="7">
        <v>3</v>
      </c>
      <c r="M2" s="7">
        <v>3</v>
      </c>
      <c r="N2" s="8">
        <v>2</v>
      </c>
      <c r="O2" s="7">
        <v>2</v>
      </c>
      <c r="P2" s="7">
        <v>2</v>
      </c>
      <c r="Q2" s="8">
        <v>2</v>
      </c>
      <c r="R2" s="58">
        <v>2</v>
      </c>
      <c r="S2" s="58">
        <v>2</v>
      </c>
      <c r="T2" s="8">
        <v>3</v>
      </c>
      <c r="U2" s="9">
        <f>SUM(F2:T2)</f>
        <v>38</v>
      </c>
      <c r="V2" s="18" t="str">
        <f>IF(U2&lt;26.668,"RENDAH",IF(U2&lt;46.765,"SEDANG",IF(U2&gt;46.765,"TINGGI")))</f>
        <v>SEDANG</v>
      </c>
    </row>
    <row r="3" spans="1:25" x14ac:dyDescent="0.2">
      <c r="A3" s="1" t="s">
        <v>15</v>
      </c>
      <c r="B3" s="1" t="s">
        <v>10</v>
      </c>
      <c r="C3" s="1" t="s">
        <v>16</v>
      </c>
      <c r="D3" s="1" t="s">
        <v>17</v>
      </c>
      <c r="E3" s="1" t="s">
        <v>13</v>
      </c>
      <c r="F3" s="7">
        <v>3</v>
      </c>
      <c r="G3" s="7">
        <v>3</v>
      </c>
      <c r="H3" s="7">
        <v>2</v>
      </c>
      <c r="I3" s="7">
        <v>3</v>
      </c>
      <c r="J3" s="7">
        <v>3</v>
      </c>
      <c r="K3" s="7">
        <v>2</v>
      </c>
      <c r="L3" s="7">
        <v>3</v>
      </c>
      <c r="M3" s="7">
        <v>2</v>
      </c>
      <c r="N3" s="8">
        <v>2</v>
      </c>
      <c r="O3" s="7">
        <v>3</v>
      </c>
      <c r="P3" s="7">
        <v>2</v>
      </c>
      <c r="Q3" s="8">
        <v>3</v>
      </c>
      <c r="R3" s="58">
        <v>3</v>
      </c>
      <c r="S3" s="58">
        <v>3</v>
      </c>
      <c r="T3" s="8">
        <v>3</v>
      </c>
      <c r="U3" s="9">
        <f t="shared" ref="U3:U61" si="0">SUM(F3:T3)</f>
        <v>40</v>
      </c>
      <c r="V3" s="18" t="str">
        <f t="shared" ref="V3:V61" si="1">IF(U3&lt;26.668,"RENDAH",IF(U3&lt;46.765,"SEDANG",IF(U3&gt;46.765,"TINGGI")))</f>
        <v>SEDANG</v>
      </c>
    </row>
    <row r="4" spans="1:25" x14ac:dyDescent="0.2">
      <c r="A4" s="1" t="s">
        <v>19</v>
      </c>
      <c r="B4" s="1" t="s">
        <v>10</v>
      </c>
      <c r="C4" s="1" t="s">
        <v>20</v>
      </c>
      <c r="D4" s="1" t="s">
        <v>12</v>
      </c>
      <c r="E4" s="1" t="s">
        <v>21</v>
      </c>
      <c r="F4" s="7">
        <v>2</v>
      </c>
      <c r="G4" s="7">
        <v>3</v>
      </c>
      <c r="H4" s="7">
        <v>3</v>
      </c>
      <c r="I4" s="7">
        <v>2</v>
      </c>
      <c r="J4" s="7">
        <v>2</v>
      </c>
      <c r="K4" s="7">
        <v>2</v>
      </c>
      <c r="L4" s="7">
        <v>3</v>
      </c>
      <c r="M4" s="7">
        <v>3</v>
      </c>
      <c r="N4" s="8">
        <v>2</v>
      </c>
      <c r="O4" s="7">
        <v>2</v>
      </c>
      <c r="P4" s="7">
        <v>2</v>
      </c>
      <c r="Q4" s="8">
        <v>3</v>
      </c>
      <c r="R4" s="58">
        <v>2</v>
      </c>
      <c r="S4" s="58">
        <v>2</v>
      </c>
      <c r="T4" s="8">
        <v>2</v>
      </c>
      <c r="U4" s="9">
        <f t="shared" si="0"/>
        <v>35</v>
      </c>
      <c r="V4" s="18" t="str">
        <f t="shared" si="1"/>
        <v>SEDANG</v>
      </c>
    </row>
    <row r="5" spans="1:25" x14ac:dyDescent="0.2">
      <c r="A5" s="1" t="s">
        <v>23</v>
      </c>
      <c r="B5" s="1" t="s">
        <v>24</v>
      </c>
      <c r="C5" s="1" t="s">
        <v>25</v>
      </c>
      <c r="D5" s="1" t="s">
        <v>17</v>
      </c>
      <c r="E5" s="1" t="s">
        <v>26</v>
      </c>
      <c r="F5" s="7">
        <v>2</v>
      </c>
      <c r="G5" s="7">
        <v>3</v>
      </c>
      <c r="H5" s="7">
        <v>2</v>
      </c>
      <c r="I5" s="7">
        <v>2</v>
      </c>
      <c r="J5" s="7">
        <v>2</v>
      </c>
      <c r="K5" s="7">
        <v>2</v>
      </c>
      <c r="L5" s="7">
        <v>2</v>
      </c>
      <c r="M5" s="7">
        <v>1</v>
      </c>
      <c r="N5" s="8">
        <v>2</v>
      </c>
      <c r="O5" s="7">
        <v>2</v>
      </c>
      <c r="P5" s="7">
        <v>2</v>
      </c>
      <c r="Q5" s="8">
        <v>2</v>
      </c>
      <c r="R5" s="58">
        <v>1</v>
      </c>
      <c r="S5" s="58">
        <v>2</v>
      </c>
      <c r="T5" s="8">
        <v>2</v>
      </c>
      <c r="U5" s="9">
        <f t="shared" si="0"/>
        <v>29</v>
      </c>
      <c r="V5" s="18" t="str">
        <f t="shared" si="1"/>
        <v>SEDANG</v>
      </c>
      <c r="X5" s="14" t="s">
        <v>228</v>
      </c>
      <c r="Y5" s="15">
        <v>15</v>
      </c>
    </row>
    <row r="6" spans="1:25" x14ac:dyDescent="0.2">
      <c r="A6" s="1" t="s">
        <v>28</v>
      </c>
      <c r="B6" s="1" t="s">
        <v>10</v>
      </c>
      <c r="C6" s="1" t="s">
        <v>29</v>
      </c>
      <c r="D6" s="1" t="s">
        <v>12</v>
      </c>
      <c r="E6" s="1" t="s">
        <v>26</v>
      </c>
      <c r="F6" s="7">
        <v>2</v>
      </c>
      <c r="G6" s="7">
        <v>2</v>
      </c>
      <c r="H6" s="7">
        <v>2</v>
      </c>
      <c r="I6" s="7">
        <v>3</v>
      </c>
      <c r="J6" s="7">
        <v>2</v>
      </c>
      <c r="K6" s="7">
        <v>2</v>
      </c>
      <c r="L6" s="7">
        <v>3</v>
      </c>
      <c r="M6" s="7">
        <v>2</v>
      </c>
      <c r="N6" s="8">
        <v>2</v>
      </c>
      <c r="O6" s="7">
        <v>2</v>
      </c>
      <c r="P6" s="7">
        <v>3</v>
      </c>
      <c r="Q6" s="8">
        <v>2</v>
      </c>
      <c r="R6" s="58">
        <v>2</v>
      </c>
      <c r="S6" s="58">
        <v>2</v>
      </c>
      <c r="T6" s="8">
        <v>2</v>
      </c>
      <c r="U6" s="9">
        <f t="shared" si="0"/>
        <v>33</v>
      </c>
      <c r="V6" s="18" t="str">
        <f t="shared" si="1"/>
        <v>SEDANG</v>
      </c>
      <c r="X6" s="14" t="s">
        <v>229</v>
      </c>
      <c r="Y6" s="15">
        <v>4</v>
      </c>
    </row>
    <row r="7" spans="1:25" x14ac:dyDescent="0.2">
      <c r="A7" s="1" t="s">
        <v>31</v>
      </c>
      <c r="B7" s="1" t="s">
        <v>10</v>
      </c>
      <c r="C7" s="1" t="s">
        <v>11</v>
      </c>
      <c r="D7" s="1" t="s">
        <v>12</v>
      </c>
      <c r="E7" s="1" t="s">
        <v>26</v>
      </c>
      <c r="F7" s="7">
        <v>1</v>
      </c>
      <c r="G7" s="7">
        <v>2</v>
      </c>
      <c r="H7" s="7">
        <v>1</v>
      </c>
      <c r="I7" s="7">
        <v>2</v>
      </c>
      <c r="J7" s="7">
        <v>2</v>
      </c>
      <c r="K7" s="7">
        <v>2</v>
      </c>
      <c r="L7" s="7">
        <v>3</v>
      </c>
      <c r="M7" s="7">
        <v>2</v>
      </c>
      <c r="N7" s="8">
        <v>2</v>
      </c>
      <c r="O7" s="7">
        <v>3</v>
      </c>
      <c r="P7" s="7">
        <v>2</v>
      </c>
      <c r="Q7" s="8">
        <v>2</v>
      </c>
      <c r="R7" s="58">
        <v>3</v>
      </c>
      <c r="S7" s="58">
        <v>2</v>
      </c>
      <c r="T7" s="8">
        <v>2</v>
      </c>
      <c r="U7" s="9">
        <f t="shared" si="0"/>
        <v>31</v>
      </c>
      <c r="V7" s="18" t="str">
        <f t="shared" si="1"/>
        <v>SEDANG</v>
      </c>
      <c r="X7" s="14" t="s">
        <v>225</v>
      </c>
      <c r="Y7" s="15">
        <v>1</v>
      </c>
    </row>
    <row r="8" spans="1:25" x14ac:dyDescent="0.2">
      <c r="A8" s="1" t="s">
        <v>33</v>
      </c>
      <c r="B8" s="1" t="s">
        <v>10</v>
      </c>
      <c r="C8" s="1" t="s">
        <v>11</v>
      </c>
      <c r="D8" s="1" t="s">
        <v>17</v>
      </c>
      <c r="E8" s="1" t="s">
        <v>21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v>1</v>
      </c>
      <c r="M8" s="7">
        <v>2</v>
      </c>
      <c r="N8" s="8">
        <v>3</v>
      </c>
      <c r="O8" s="7">
        <v>2</v>
      </c>
      <c r="P8" s="7">
        <v>1</v>
      </c>
      <c r="Q8" s="8">
        <v>4</v>
      </c>
      <c r="R8" s="58">
        <v>1</v>
      </c>
      <c r="S8" s="58">
        <v>1</v>
      </c>
      <c r="T8" s="8">
        <v>4</v>
      </c>
      <c r="U8" s="9">
        <f t="shared" si="0"/>
        <v>25</v>
      </c>
      <c r="V8" s="18" t="str">
        <f t="shared" si="1"/>
        <v>RENDAH</v>
      </c>
      <c r="X8" s="13"/>
      <c r="Y8" s="13"/>
    </row>
    <row r="9" spans="1:25" x14ac:dyDescent="0.2">
      <c r="A9" s="1" t="s">
        <v>35</v>
      </c>
      <c r="B9" s="1" t="s">
        <v>10</v>
      </c>
      <c r="C9" s="1" t="s">
        <v>25</v>
      </c>
      <c r="D9" s="1" t="s">
        <v>17</v>
      </c>
      <c r="E9" s="1" t="s">
        <v>21</v>
      </c>
      <c r="F9" s="7">
        <v>1</v>
      </c>
      <c r="G9" s="7">
        <v>3</v>
      </c>
      <c r="H9" s="7">
        <v>4</v>
      </c>
      <c r="I9" s="7">
        <v>1</v>
      </c>
      <c r="J9" s="7">
        <v>4</v>
      </c>
      <c r="K9" s="7">
        <v>2</v>
      </c>
      <c r="L9" s="7">
        <v>2</v>
      </c>
      <c r="M9" s="7">
        <v>4</v>
      </c>
      <c r="N9" s="8">
        <v>2</v>
      </c>
      <c r="O9" s="7">
        <v>4</v>
      </c>
      <c r="P9" s="7">
        <v>4</v>
      </c>
      <c r="Q9" s="8">
        <v>3</v>
      </c>
      <c r="R9" s="58">
        <v>2</v>
      </c>
      <c r="S9" s="58">
        <v>1</v>
      </c>
      <c r="T9" s="8">
        <v>1</v>
      </c>
      <c r="U9" s="9">
        <f t="shared" si="0"/>
        <v>38</v>
      </c>
      <c r="V9" s="18" t="str">
        <f>IF(U9&lt;26.668,"RENDAH",IF(U9&lt;46.765,"SEDANG",IF(U9&gt;46.765,"TINGGI")))</f>
        <v>SEDANG</v>
      </c>
      <c r="X9" s="14" t="s">
        <v>227</v>
      </c>
      <c r="Y9" s="15">
        <f>AVERAGE(U2:U61)</f>
        <v>36.716666666666669</v>
      </c>
    </row>
    <row r="10" spans="1:25" x14ac:dyDescent="0.2">
      <c r="A10" s="1" t="s">
        <v>37</v>
      </c>
      <c r="B10" s="1" t="s">
        <v>10</v>
      </c>
      <c r="C10" s="1" t="s">
        <v>16</v>
      </c>
      <c r="D10" s="1" t="s">
        <v>17</v>
      </c>
      <c r="E10" s="1" t="s">
        <v>21</v>
      </c>
      <c r="F10" s="7">
        <v>2</v>
      </c>
      <c r="G10" s="7">
        <v>2</v>
      </c>
      <c r="H10" s="7">
        <v>2</v>
      </c>
      <c r="I10" s="7">
        <v>2</v>
      </c>
      <c r="J10" s="7">
        <v>2</v>
      </c>
      <c r="K10" s="7">
        <v>2</v>
      </c>
      <c r="L10" s="7">
        <v>3</v>
      </c>
      <c r="M10" s="7">
        <v>2</v>
      </c>
      <c r="N10" s="8">
        <v>2</v>
      </c>
      <c r="O10" s="7">
        <v>3</v>
      </c>
      <c r="P10" s="7">
        <v>2</v>
      </c>
      <c r="Q10" s="8">
        <v>3</v>
      </c>
      <c r="R10" s="58">
        <v>2</v>
      </c>
      <c r="S10" s="58">
        <v>2</v>
      </c>
      <c r="T10" s="8">
        <v>2</v>
      </c>
      <c r="U10" s="9">
        <f t="shared" si="0"/>
        <v>33</v>
      </c>
      <c r="V10" s="18" t="str">
        <f t="shared" si="1"/>
        <v>SEDANG</v>
      </c>
      <c r="X10" s="14" t="s">
        <v>226</v>
      </c>
      <c r="Y10" s="15">
        <f>MEDIAN(U2:U61)</f>
        <v>33</v>
      </c>
    </row>
    <row r="11" spans="1:25" x14ac:dyDescent="0.2">
      <c r="A11" s="1" t="s">
        <v>39</v>
      </c>
      <c r="B11" s="1" t="s">
        <v>10</v>
      </c>
      <c r="C11" s="1" t="s">
        <v>11</v>
      </c>
      <c r="D11" s="1" t="s">
        <v>12</v>
      </c>
      <c r="E11" s="1" t="s">
        <v>13</v>
      </c>
      <c r="F11" s="7">
        <v>2</v>
      </c>
      <c r="G11" s="7">
        <v>3</v>
      </c>
      <c r="H11" s="7">
        <v>2</v>
      </c>
      <c r="I11" s="7">
        <v>3</v>
      </c>
      <c r="J11" s="7">
        <v>3</v>
      </c>
      <c r="K11" s="7">
        <v>3</v>
      </c>
      <c r="L11" s="7">
        <v>4</v>
      </c>
      <c r="M11" s="7">
        <v>3</v>
      </c>
      <c r="N11" s="8">
        <v>1</v>
      </c>
      <c r="O11" s="7">
        <v>2</v>
      </c>
      <c r="P11" s="7">
        <v>2</v>
      </c>
      <c r="Q11" s="8">
        <v>3</v>
      </c>
      <c r="R11" s="58">
        <v>3</v>
      </c>
      <c r="S11" s="58">
        <v>4</v>
      </c>
      <c r="T11" s="8">
        <v>2</v>
      </c>
      <c r="U11" s="9">
        <f t="shared" si="0"/>
        <v>40</v>
      </c>
      <c r="V11" s="18" t="str">
        <f t="shared" si="1"/>
        <v>SEDANG</v>
      </c>
      <c r="X11" s="14" t="s">
        <v>224</v>
      </c>
      <c r="Y11" s="15">
        <f>_xlfn.STDEV.P(U2:U61)</f>
        <v>10.048369132462353</v>
      </c>
    </row>
    <row r="12" spans="1:25" x14ac:dyDescent="0.2">
      <c r="A12" s="1" t="s">
        <v>41</v>
      </c>
      <c r="B12" s="1" t="s">
        <v>10</v>
      </c>
      <c r="C12" s="1" t="s">
        <v>11</v>
      </c>
      <c r="D12" s="1" t="s">
        <v>12</v>
      </c>
      <c r="E12" s="1" t="s">
        <v>13</v>
      </c>
      <c r="F12" s="7">
        <v>3</v>
      </c>
      <c r="G12" s="7">
        <v>3</v>
      </c>
      <c r="H12" s="7">
        <v>4</v>
      </c>
      <c r="I12" s="7">
        <v>3</v>
      </c>
      <c r="J12" s="7">
        <v>3</v>
      </c>
      <c r="K12" s="7">
        <v>3</v>
      </c>
      <c r="L12" s="7">
        <v>3</v>
      </c>
      <c r="M12" s="7">
        <v>3</v>
      </c>
      <c r="N12" s="8">
        <v>3</v>
      </c>
      <c r="O12" s="7">
        <v>3</v>
      </c>
      <c r="P12" s="7">
        <v>3</v>
      </c>
      <c r="Q12" s="8">
        <v>2</v>
      </c>
      <c r="R12" s="58">
        <v>3</v>
      </c>
      <c r="S12" s="58">
        <v>3</v>
      </c>
      <c r="T12" s="8">
        <v>3</v>
      </c>
      <c r="U12" s="9">
        <f t="shared" si="0"/>
        <v>45</v>
      </c>
      <c r="V12" s="18" t="str">
        <f t="shared" si="1"/>
        <v>SEDANG</v>
      </c>
      <c r="X12" s="14" t="s">
        <v>230</v>
      </c>
      <c r="Y12" s="15">
        <f>Y9-Y11</f>
        <v>26.668297534204314</v>
      </c>
    </row>
    <row r="13" spans="1:25" ht="12.75" customHeight="1" x14ac:dyDescent="0.2">
      <c r="A13" s="1" t="s">
        <v>43</v>
      </c>
      <c r="B13" s="1" t="s">
        <v>10</v>
      </c>
      <c r="C13" s="1" t="s">
        <v>11</v>
      </c>
      <c r="D13" s="1" t="s">
        <v>12</v>
      </c>
      <c r="E13" s="1" t="s">
        <v>26</v>
      </c>
      <c r="F13" s="7">
        <v>4</v>
      </c>
      <c r="G13" s="7">
        <v>2</v>
      </c>
      <c r="H13" s="7">
        <v>4</v>
      </c>
      <c r="I13" s="7">
        <v>4</v>
      </c>
      <c r="J13" s="7">
        <v>4</v>
      </c>
      <c r="K13" s="7">
        <v>4</v>
      </c>
      <c r="L13" s="7">
        <v>4</v>
      </c>
      <c r="M13" s="7">
        <v>4</v>
      </c>
      <c r="N13" s="8">
        <v>2</v>
      </c>
      <c r="O13" s="7">
        <v>4</v>
      </c>
      <c r="P13" s="7">
        <v>4</v>
      </c>
      <c r="Q13" s="8">
        <v>3</v>
      </c>
      <c r="R13" s="58">
        <v>4</v>
      </c>
      <c r="S13" s="58">
        <v>4</v>
      </c>
      <c r="T13" s="8">
        <v>2</v>
      </c>
      <c r="U13" s="9">
        <f t="shared" si="0"/>
        <v>53</v>
      </c>
      <c r="V13" s="18" t="str">
        <f t="shared" si="1"/>
        <v>TINGGI</v>
      </c>
      <c r="X13" s="14" t="s">
        <v>231</v>
      </c>
      <c r="Y13" s="15">
        <f>Y9+Y11</f>
        <v>46.765035799129024</v>
      </c>
    </row>
    <row r="14" spans="1:25" x14ac:dyDescent="0.2">
      <c r="A14" s="1" t="s">
        <v>45</v>
      </c>
      <c r="B14" s="1" t="s">
        <v>24</v>
      </c>
      <c r="C14" s="1" t="s">
        <v>46</v>
      </c>
      <c r="D14" s="1" t="s">
        <v>47</v>
      </c>
      <c r="E14" s="1" t="s">
        <v>26</v>
      </c>
      <c r="F14" s="7">
        <v>1</v>
      </c>
      <c r="G14" s="7">
        <v>1</v>
      </c>
      <c r="H14" s="7">
        <v>2</v>
      </c>
      <c r="I14" s="7">
        <v>1</v>
      </c>
      <c r="J14" s="7">
        <v>2</v>
      </c>
      <c r="K14" s="7">
        <v>1</v>
      </c>
      <c r="L14" s="7">
        <v>1</v>
      </c>
      <c r="M14" s="7">
        <v>2</v>
      </c>
      <c r="N14" s="8">
        <v>4</v>
      </c>
      <c r="O14" s="7">
        <v>1</v>
      </c>
      <c r="P14" s="7">
        <v>1</v>
      </c>
      <c r="Q14" s="8">
        <v>4</v>
      </c>
      <c r="R14" s="58">
        <v>2</v>
      </c>
      <c r="S14" s="58">
        <v>2</v>
      </c>
      <c r="T14" s="8">
        <v>4</v>
      </c>
      <c r="U14" s="9">
        <f t="shared" si="0"/>
        <v>29</v>
      </c>
      <c r="V14" s="18" t="str">
        <f>IF(U14&lt;26.668,"RENDAH",IF(U14&lt;46.765,"SEDANG",IF(U14&gt;46.765,"TINGGI")))</f>
        <v>SEDANG</v>
      </c>
      <c r="X14" s="13"/>
      <c r="Y14" s="13"/>
    </row>
    <row r="15" spans="1:25" x14ac:dyDescent="0.2">
      <c r="A15" s="1" t="s">
        <v>49</v>
      </c>
      <c r="B15" s="1" t="s">
        <v>24</v>
      </c>
      <c r="C15" s="1" t="s">
        <v>16</v>
      </c>
      <c r="D15" s="1" t="s">
        <v>12</v>
      </c>
      <c r="E15" s="1" t="s">
        <v>21</v>
      </c>
      <c r="F15" s="7">
        <v>1</v>
      </c>
      <c r="G15" s="7">
        <v>2</v>
      </c>
      <c r="H15" s="7">
        <v>1</v>
      </c>
      <c r="I15" s="7">
        <v>1</v>
      </c>
      <c r="J15" s="7">
        <v>2</v>
      </c>
      <c r="K15" s="7">
        <v>2</v>
      </c>
      <c r="L15" s="7">
        <v>2</v>
      </c>
      <c r="M15" s="7">
        <v>2</v>
      </c>
      <c r="N15" s="8">
        <v>4</v>
      </c>
      <c r="O15" s="7">
        <v>1</v>
      </c>
      <c r="P15" s="7">
        <v>1</v>
      </c>
      <c r="Q15" s="8">
        <v>3</v>
      </c>
      <c r="R15" s="58">
        <v>1</v>
      </c>
      <c r="S15" s="58">
        <v>1</v>
      </c>
      <c r="T15" s="8">
        <v>4</v>
      </c>
      <c r="U15" s="9">
        <f t="shared" si="0"/>
        <v>28</v>
      </c>
      <c r="V15" s="18" t="str">
        <f t="shared" si="1"/>
        <v>SEDANG</v>
      </c>
      <c r="X15" s="295" t="s">
        <v>235</v>
      </c>
      <c r="Y15" s="295"/>
    </row>
    <row r="16" spans="1:25" x14ac:dyDescent="0.2">
      <c r="A16" s="1" t="s">
        <v>51</v>
      </c>
      <c r="B16" s="1" t="s">
        <v>24</v>
      </c>
      <c r="C16" s="1" t="s">
        <v>52</v>
      </c>
      <c r="D16" s="1" t="s">
        <v>53</v>
      </c>
      <c r="E16" s="1" t="s">
        <v>26</v>
      </c>
      <c r="F16" s="7">
        <v>2</v>
      </c>
      <c r="G16" s="7">
        <v>2</v>
      </c>
      <c r="H16" s="7">
        <v>1</v>
      </c>
      <c r="I16" s="7">
        <v>1</v>
      </c>
      <c r="J16" s="7">
        <v>1</v>
      </c>
      <c r="K16" s="7">
        <v>1</v>
      </c>
      <c r="L16" s="7">
        <v>2</v>
      </c>
      <c r="M16" s="7">
        <v>1</v>
      </c>
      <c r="N16" s="8">
        <v>3</v>
      </c>
      <c r="O16" s="7">
        <v>1</v>
      </c>
      <c r="P16" s="7">
        <v>2</v>
      </c>
      <c r="Q16" s="8">
        <v>4</v>
      </c>
      <c r="R16" s="58">
        <v>2</v>
      </c>
      <c r="S16" s="58">
        <v>2</v>
      </c>
      <c r="T16" s="8">
        <v>4</v>
      </c>
      <c r="U16" s="9">
        <f t="shared" si="0"/>
        <v>29</v>
      </c>
      <c r="V16" s="18" t="str">
        <f t="shared" si="1"/>
        <v>SEDANG</v>
      </c>
      <c r="X16" s="14" t="s">
        <v>232</v>
      </c>
      <c r="Y16" s="14" t="s">
        <v>441</v>
      </c>
    </row>
    <row r="17" spans="1:25" x14ac:dyDescent="0.2">
      <c r="A17" s="1" t="s">
        <v>55</v>
      </c>
      <c r="B17" s="1" t="s">
        <v>10</v>
      </c>
      <c r="C17" s="1" t="s">
        <v>16</v>
      </c>
      <c r="D17" s="1" t="s">
        <v>12</v>
      </c>
      <c r="E17" s="1" t="s">
        <v>21</v>
      </c>
      <c r="F17" s="7">
        <v>2</v>
      </c>
      <c r="G17" s="7">
        <v>2</v>
      </c>
      <c r="H17" s="7">
        <v>1</v>
      </c>
      <c r="I17" s="7">
        <v>2</v>
      </c>
      <c r="J17" s="7">
        <v>1</v>
      </c>
      <c r="K17" s="7">
        <v>1</v>
      </c>
      <c r="L17" s="7">
        <v>2</v>
      </c>
      <c r="M17" s="7">
        <v>1</v>
      </c>
      <c r="N17" s="8">
        <v>3</v>
      </c>
      <c r="O17" s="7">
        <v>1</v>
      </c>
      <c r="P17" s="7">
        <v>1</v>
      </c>
      <c r="Q17" s="8">
        <v>4</v>
      </c>
      <c r="R17" s="58">
        <v>2</v>
      </c>
      <c r="S17" s="58">
        <v>1</v>
      </c>
      <c r="T17" s="8">
        <v>3</v>
      </c>
      <c r="U17" s="9">
        <f t="shared" si="0"/>
        <v>27</v>
      </c>
      <c r="V17" s="18" t="str">
        <f t="shared" si="1"/>
        <v>SEDANG</v>
      </c>
      <c r="X17" s="14" t="s">
        <v>233</v>
      </c>
      <c r="Y17" s="16" t="s">
        <v>442</v>
      </c>
    </row>
    <row r="18" spans="1:25" x14ac:dyDescent="0.2">
      <c r="A18" s="1" t="s">
        <v>57</v>
      </c>
      <c r="B18" s="1" t="s">
        <v>10</v>
      </c>
      <c r="C18" s="1" t="s">
        <v>52</v>
      </c>
      <c r="D18" s="1" t="s">
        <v>53</v>
      </c>
      <c r="E18" s="1" t="s">
        <v>26</v>
      </c>
      <c r="F18" s="7">
        <v>1</v>
      </c>
      <c r="G18" s="7">
        <v>2</v>
      </c>
      <c r="H18" s="7">
        <v>2</v>
      </c>
      <c r="I18" s="7">
        <v>1</v>
      </c>
      <c r="J18" s="7">
        <v>1</v>
      </c>
      <c r="K18" s="7">
        <v>2</v>
      </c>
      <c r="L18" s="7">
        <v>1</v>
      </c>
      <c r="M18" s="7">
        <v>1</v>
      </c>
      <c r="N18" s="8">
        <v>4</v>
      </c>
      <c r="O18" s="7">
        <v>1</v>
      </c>
      <c r="P18" s="7">
        <v>2</v>
      </c>
      <c r="Q18" s="8">
        <v>4</v>
      </c>
      <c r="R18" s="58">
        <v>1</v>
      </c>
      <c r="S18" s="58">
        <v>1</v>
      </c>
      <c r="T18" s="8">
        <v>3</v>
      </c>
      <c r="U18" s="9">
        <f t="shared" si="0"/>
        <v>27</v>
      </c>
      <c r="V18" s="18" t="str">
        <f t="shared" si="1"/>
        <v>SEDANG</v>
      </c>
      <c r="X18" s="14" t="s">
        <v>234</v>
      </c>
      <c r="Y18" s="14" t="s">
        <v>443</v>
      </c>
    </row>
    <row r="19" spans="1:25" x14ac:dyDescent="0.2">
      <c r="A19" s="1" t="s">
        <v>59</v>
      </c>
      <c r="B19" s="1" t="s">
        <v>10</v>
      </c>
      <c r="C19" s="1" t="s">
        <v>60</v>
      </c>
      <c r="D19" s="1" t="s">
        <v>61</v>
      </c>
      <c r="E19" s="1" t="s">
        <v>26</v>
      </c>
      <c r="F19" s="7">
        <v>3</v>
      </c>
      <c r="G19" s="7">
        <v>3</v>
      </c>
      <c r="H19" s="7">
        <v>3</v>
      </c>
      <c r="I19" s="7">
        <v>4</v>
      </c>
      <c r="J19" s="7">
        <v>3</v>
      </c>
      <c r="K19" s="7">
        <v>4</v>
      </c>
      <c r="L19" s="7">
        <v>3</v>
      </c>
      <c r="M19" s="7">
        <v>4</v>
      </c>
      <c r="N19" s="8">
        <v>4</v>
      </c>
      <c r="O19" s="7">
        <v>3</v>
      </c>
      <c r="P19" s="7">
        <v>4</v>
      </c>
      <c r="Q19" s="8">
        <v>4</v>
      </c>
      <c r="R19" s="58">
        <v>3</v>
      </c>
      <c r="S19" s="58">
        <v>3</v>
      </c>
      <c r="T19" s="8">
        <v>3</v>
      </c>
      <c r="U19" s="9">
        <f t="shared" si="0"/>
        <v>51</v>
      </c>
      <c r="V19" s="18" t="str">
        <f t="shared" si="1"/>
        <v>TINGGI</v>
      </c>
    </row>
    <row r="20" spans="1:25" x14ac:dyDescent="0.2">
      <c r="A20" s="1" t="s">
        <v>63</v>
      </c>
      <c r="B20" s="1" t="s">
        <v>10</v>
      </c>
      <c r="C20" s="1" t="s">
        <v>25</v>
      </c>
      <c r="D20" s="1" t="s">
        <v>64</v>
      </c>
      <c r="E20" s="1" t="s">
        <v>21</v>
      </c>
      <c r="F20" s="7">
        <v>1</v>
      </c>
      <c r="G20" s="7">
        <v>2</v>
      </c>
      <c r="H20" s="7">
        <v>2</v>
      </c>
      <c r="I20" s="7">
        <v>1</v>
      </c>
      <c r="J20" s="7">
        <v>1</v>
      </c>
      <c r="K20" s="7">
        <v>1</v>
      </c>
      <c r="L20" s="7">
        <v>1</v>
      </c>
      <c r="M20" s="7">
        <v>1</v>
      </c>
      <c r="N20" s="8">
        <v>2</v>
      </c>
      <c r="O20" s="7">
        <v>1</v>
      </c>
      <c r="P20" s="7">
        <v>2</v>
      </c>
      <c r="Q20" s="8">
        <v>1</v>
      </c>
      <c r="R20" s="58">
        <v>1</v>
      </c>
      <c r="S20" s="58">
        <v>2</v>
      </c>
      <c r="T20" s="8">
        <v>1</v>
      </c>
      <c r="U20" s="9">
        <f t="shared" si="0"/>
        <v>20</v>
      </c>
      <c r="V20" s="18" t="str">
        <f t="shared" si="1"/>
        <v>RENDAH</v>
      </c>
    </row>
    <row r="21" spans="1:25" x14ac:dyDescent="0.2">
      <c r="A21" s="1" t="s">
        <v>66</v>
      </c>
      <c r="B21" s="1" t="s">
        <v>10</v>
      </c>
      <c r="C21" s="1" t="s">
        <v>52</v>
      </c>
      <c r="D21" s="1" t="s">
        <v>53</v>
      </c>
      <c r="E21" s="1" t="s">
        <v>26</v>
      </c>
      <c r="F21" s="7">
        <v>1</v>
      </c>
      <c r="G21" s="7">
        <v>2</v>
      </c>
      <c r="H21" s="7">
        <v>1</v>
      </c>
      <c r="I21" s="7">
        <v>1</v>
      </c>
      <c r="J21" s="7">
        <v>2</v>
      </c>
      <c r="K21" s="7">
        <v>1</v>
      </c>
      <c r="L21" s="7">
        <v>2</v>
      </c>
      <c r="M21" s="7">
        <v>1</v>
      </c>
      <c r="N21" s="8">
        <v>2</v>
      </c>
      <c r="O21" s="7">
        <v>2</v>
      </c>
      <c r="P21" s="7">
        <v>2</v>
      </c>
      <c r="Q21" s="8">
        <v>2</v>
      </c>
      <c r="R21" s="58">
        <v>1</v>
      </c>
      <c r="S21" s="58">
        <v>2</v>
      </c>
      <c r="T21" s="8">
        <v>2</v>
      </c>
      <c r="U21" s="9">
        <f t="shared" si="0"/>
        <v>24</v>
      </c>
      <c r="V21" s="18" t="str">
        <f t="shared" si="1"/>
        <v>RENDAH</v>
      </c>
    </row>
    <row r="22" spans="1:25" x14ac:dyDescent="0.2">
      <c r="A22" s="1" t="s">
        <v>68</v>
      </c>
      <c r="B22" s="1" t="s">
        <v>24</v>
      </c>
      <c r="C22" s="1" t="s">
        <v>69</v>
      </c>
      <c r="D22" s="1" t="s">
        <v>70</v>
      </c>
      <c r="E22" s="1" t="s">
        <v>21</v>
      </c>
      <c r="F22" s="7">
        <v>3</v>
      </c>
      <c r="G22" s="7">
        <v>4</v>
      </c>
      <c r="H22" s="7">
        <v>3</v>
      </c>
      <c r="I22" s="7">
        <v>3</v>
      </c>
      <c r="J22" s="7">
        <v>4</v>
      </c>
      <c r="K22" s="7">
        <v>3</v>
      </c>
      <c r="L22" s="7">
        <v>4</v>
      </c>
      <c r="M22" s="7">
        <v>3</v>
      </c>
      <c r="N22" s="8">
        <v>4</v>
      </c>
      <c r="O22" s="7">
        <v>3</v>
      </c>
      <c r="P22" s="7">
        <v>4</v>
      </c>
      <c r="Q22" s="8">
        <v>3</v>
      </c>
      <c r="R22" s="58">
        <v>3</v>
      </c>
      <c r="S22" s="58">
        <v>4</v>
      </c>
      <c r="T22" s="8">
        <v>3</v>
      </c>
      <c r="U22" s="9">
        <f t="shared" si="0"/>
        <v>51</v>
      </c>
      <c r="V22" s="18" t="str">
        <f t="shared" si="1"/>
        <v>TINGGI</v>
      </c>
    </row>
    <row r="23" spans="1:25" x14ac:dyDescent="0.2">
      <c r="A23" s="1" t="s">
        <v>72</v>
      </c>
      <c r="B23" s="1" t="s">
        <v>24</v>
      </c>
      <c r="C23" s="1" t="s">
        <v>25</v>
      </c>
      <c r="D23" s="1" t="s">
        <v>73</v>
      </c>
      <c r="E23" s="1" t="s">
        <v>13</v>
      </c>
      <c r="F23" s="7">
        <v>1</v>
      </c>
      <c r="G23" s="7">
        <v>2</v>
      </c>
      <c r="H23" s="7">
        <v>1</v>
      </c>
      <c r="I23" s="7">
        <v>1</v>
      </c>
      <c r="J23" s="7">
        <v>2</v>
      </c>
      <c r="K23" s="7">
        <v>1</v>
      </c>
      <c r="L23" s="7">
        <v>2</v>
      </c>
      <c r="M23" s="7">
        <v>2</v>
      </c>
      <c r="N23" s="8">
        <v>1</v>
      </c>
      <c r="O23" s="7">
        <v>2</v>
      </c>
      <c r="P23" s="7">
        <v>1</v>
      </c>
      <c r="Q23" s="8">
        <v>1</v>
      </c>
      <c r="R23" s="58">
        <v>2</v>
      </c>
      <c r="S23" s="58">
        <v>1</v>
      </c>
      <c r="T23" s="8">
        <v>2</v>
      </c>
      <c r="U23" s="9">
        <f t="shared" si="0"/>
        <v>22</v>
      </c>
      <c r="V23" s="18" t="str">
        <f t="shared" si="1"/>
        <v>RENDAH</v>
      </c>
    </row>
    <row r="24" spans="1:25" x14ac:dyDescent="0.2">
      <c r="A24" s="1" t="s">
        <v>75</v>
      </c>
      <c r="B24" s="1" t="s">
        <v>10</v>
      </c>
      <c r="C24" s="1" t="s">
        <v>76</v>
      </c>
      <c r="D24" s="1" t="s">
        <v>12</v>
      </c>
      <c r="E24" s="1" t="s">
        <v>13</v>
      </c>
      <c r="F24" s="7">
        <v>2</v>
      </c>
      <c r="G24" s="7">
        <v>1</v>
      </c>
      <c r="H24" s="7">
        <v>2</v>
      </c>
      <c r="I24" s="7">
        <v>1</v>
      </c>
      <c r="J24" s="7">
        <v>1</v>
      </c>
      <c r="K24" s="7">
        <v>2</v>
      </c>
      <c r="L24" s="7">
        <v>1</v>
      </c>
      <c r="M24" s="7">
        <v>1</v>
      </c>
      <c r="N24" s="8">
        <v>2</v>
      </c>
      <c r="O24" s="7">
        <v>4</v>
      </c>
      <c r="P24" s="7">
        <v>3</v>
      </c>
      <c r="Q24" s="8">
        <v>1</v>
      </c>
      <c r="R24" s="58">
        <v>3</v>
      </c>
      <c r="S24" s="58">
        <v>4</v>
      </c>
      <c r="T24" s="8">
        <v>2</v>
      </c>
      <c r="U24" s="9">
        <f t="shared" si="0"/>
        <v>30</v>
      </c>
      <c r="V24" s="18" t="str">
        <f t="shared" si="1"/>
        <v>SEDANG</v>
      </c>
    </row>
    <row r="25" spans="1:25" x14ac:dyDescent="0.2">
      <c r="A25" s="1" t="s">
        <v>78</v>
      </c>
      <c r="B25" s="1" t="s">
        <v>24</v>
      </c>
      <c r="C25" s="1" t="s">
        <v>76</v>
      </c>
      <c r="D25" s="1" t="s">
        <v>12</v>
      </c>
      <c r="E25" s="1" t="s">
        <v>21</v>
      </c>
      <c r="F25" s="7">
        <v>3</v>
      </c>
      <c r="G25" s="7">
        <v>4</v>
      </c>
      <c r="H25" s="7">
        <v>4</v>
      </c>
      <c r="I25" s="7">
        <v>3</v>
      </c>
      <c r="J25" s="7">
        <v>4</v>
      </c>
      <c r="K25" s="7">
        <v>4</v>
      </c>
      <c r="L25" s="7">
        <v>3</v>
      </c>
      <c r="M25" s="7">
        <v>3</v>
      </c>
      <c r="N25" s="8">
        <v>3</v>
      </c>
      <c r="O25" s="7">
        <v>2</v>
      </c>
      <c r="P25" s="7">
        <v>1</v>
      </c>
      <c r="Q25" s="8">
        <v>3</v>
      </c>
      <c r="R25" s="58">
        <v>1</v>
      </c>
      <c r="S25" s="58">
        <v>2</v>
      </c>
      <c r="T25" s="8">
        <v>3</v>
      </c>
      <c r="U25" s="9">
        <f t="shared" si="0"/>
        <v>43</v>
      </c>
      <c r="V25" s="18" t="str">
        <f t="shared" si="1"/>
        <v>SEDANG</v>
      </c>
    </row>
    <row r="26" spans="1:25" x14ac:dyDescent="0.2">
      <c r="A26" s="1" t="s">
        <v>80</v>
      </c>
      <c r="B26" s="1" t="s">
        <v>10</v>
      </c>
      <c r="C26" s="1" t="s">
        <v>81</v>
      </c>
      <c r="D26" s="1" t="s">
        <v>70</v>
      </c>
      <c r="E26" s="1" t="s">
        <v>21</v>
      </c>
      <c r="F26" s="7">
        <v>2</v>
      </c>
      <c r="G26" s="7">
        <v>1</v>
      </c>
      <c r="H26" s="7">
        <v>2</v>
      </c>
      <c r="I26" s="7">
        <v>2</v>
      </c>
      <c r="J26" s="7">
        <v>1</v>
      </c>
      <c r="K26" s="7">
        <v>3</v>
      </c>
      <c r="L26" s="7">
        <v>3</v>
      </c>
      <c r="M26" s="7">
        <v>2</v>
      </c>
      <c r="N26" s="8">
        <v>4</v>
      </c>
      <c r="O26" s="7">
        <v>2</v>
      </c>
      <c r="P26" s="7">
        <v>1</v>
      </c>
      <c r="Q26" s="8">
        <v>3</v>
      </c>
      <c r="R26" s="58">
        <v>2</v>
      </c>
      <c r="S26" s="58">
        <v>3</v>
      </c>
      <c r="T26" s="8">
        <v>2</v>
      </c>
      <c r="U26" s="9">
        <f t="shared" si="0"/>
        <v>33</v>
      </c>
      <c r="V26" s="18" t="str">
        <f t="shared" si="1"/>
        <v>SEDANG</v>
      </c>
    </row>
    <row r="27" spans="1:25" x14ac:dyDescent="0.2">
      <c r="A27" s="1" t="s">
        <v>83</v>
      </c>
      <c r="B27" s="1" t="s">
        <v>10</v>
      </c>
      <c r="C27" s="1" t="s">
        <v>25</v>
      </c>
      <c r="D27" s="1" t="s">
        <v>12</v>
      </c>
      <c r="E27" s="1" t="s">
        <v>26</v>
      </c>
      <c r="F27" s="7">
        <v>3</v>
      </c>
      <c r="G27" s="7">
        <v>1</v>
      </c>
      <c r="H27" s="7">
        <v>3</v>
      </c>
      <c r="I27" s="7">
        <v>1</v>
      </c>
      <c r="J27" s="7">
        <v>2</v>
      </c>
      <c r="K27" s="7">
        <v>1</v>
      </c>
      <c r="L27" s="7">
        <v>1</v>
      </c>
      <c r="M27" s="7">
        <v>1</v>
      </c>
      <c r="N27" s="8">
        <v>3</v>
      </c>
      <c r="O27" s="7">
        <v>2</v>
      </c>
      <c r="P27" s="7">
        <v>1</v>
      </c>
      <c r="Q27" s="8">
        <v>4</v>
      </c>
      <c r="R27" s="58">
        <v>1</v>
      </c>
      <c r="S27" s="58">
        <v>1</v>
      </c>
      <c r="T27" s="8">
        <v>3</v>
      </c>
      <c r="U27" s="9">
        <f t="shared" si="0"/>
        <v>28</v>
      </c>
      <c r="V27" s="18" t="str">
        <f t="shared" si="1"/>
        <v>SEDANG</v>
      </c>
    </row>
    <row r="28" spans="1:25" x14ac:dyDescent="0.2">
      <c r="A28" s="1" t="s">
        <v>85</v>
      </c>
      <c r="B28" s="1" t="s">
        <v>10</v>
      </c>
      <c r="C28" s="1" t="s">
        <v>86</v>
      </c>
      <c r="D28" s="1" t="s">
        <v>47</v>
      </c>
      <c r="E28" s="1" t="s">
        <v>26</v>
      </c>
      <c r="F28" s="7">
        <v>3</v>
      </c>
      <c r="G28" s="7">
        <v>3</v>
      </c>
      <c r="H28" s="7">
        <v>4</v>
      </c>
      <c r="I28" s="7">
        <v>2</v>
      </c>
      <c r="J28" s="7">
        <v>2</v>
      </c>
      <c r="K28" s="7">
        <v>3</v>
      </c>
      <c r="L28" s="7">
        <v>2</v>
      </c>
      <c r="M28" s="7">
        <v>3</v>
      </c>
      <c r="N28" s="8">
        <v>3</v>
      </c>
      <c r="O28" s="7">
        <v>1</v>
      </c>
      <c r="P28" s="7">
        <v>2</v>
      </c>
      <c r="Q28" s="8">
        <v>4</v>
      </c>
      <c r="R28" s="58">
        <v>1</v>
      </c>
      <c r="S28" s="58">
        <v>2</v>
      </c>
      <c r="T28" s="8">
        <v>2</v>
      </c>
      <c r="U28" s="9">
        <f t="shared" si="0"/>
        <v>37</v>
      </c>
      <c r="V28" s="18" t="str">
        <f t="shared" si="1"/>
        <v>SEDANG</v>
      </c>
    </row>
    <row r="29" spans="1:25" x14ac:dyDescent="0.2">
      <c r="A29" s="1" t="s">
        <v>88</v>
      </c>
      <c r="B29" s="1" t="s">
        <v>24</v>
      </c>
      <c r="C29" s="1" t="s">
        <v>89</v>
      </c>
      <c r="D29" s="1" t="s">
        <v>90</v>
      </c>
      <c r="E29" s="1" t="s">
        <v>13</v>
      </c>
      <c r="F29" s="7">
        <v>2</v>
      </c>
      <c r="G29" s="7">
        <v>2</v>
      </c>
      <c r="H29" s="7">
        <v>4</v>
      </c>
      <c r="I29" s="7">
        <v>3</v>
      </c>
      <c r="J29" s="7">
        <v>3</v>
      </c>
      <c r="K29" s="7">
        <v>3</v>
      </c>
      <c r="L29" s="7">
        <v>3</v>
      </c>
      <c r="M29" s="7">
        <v>3</v>
      </c>
      <c r="N29" s="8">
        <v>1</v>
      </c>
      <c r="O29" s="7">
        <v>1</v>
      </c>
      <c r="P29" s="7">
        <v>3</v>
      </c>
      <c r="Q29" s="8">
        <v>3</v>
      </c>
      <c r="R29" s="58">
        <v>2</v>
      </c>
      <c r="S29" s="58">
        <v>2</v>
      </c>
      <c r="T29" s="8">
        <v>3</v>
      </c>
      <c r="U29" s="9">
        <f t="shared" si="0"/>
        <v>38</v>
      </c>
      <c r="V29" s="18" t="str">
        <f t="shared" si="1"/>
        <v>SEDANG</v>
      </c>
    </row>
    <row r="30" spans="1:25" x14ac:dyDescent="0.2">
      <c r="A30" s="1" t="s">
        <v>92</v>
      </c>
      <c r="B30" s="1" t="s">
        <v>10</v>
      </c>
      <c r="C30" s="1" t="s">
        <v>93</v>
      </c>
      <c r="D30" s="1" t="s">
        <v>90</v>
      </c>
      <c r="E30" s="1" t="s">
        <v>26</v>
      </c>
      <c r="F30" s="7">
        <v>2</v>
      </c>
      <c r="G30" s="7">
        <v>1</v>
      </c>
      <c r="H30" s="7">
        <v>2</v>
      </c>
      <c r="I30" s="7">
        <v>1</v>
      </c>
      <c r="J30" s="7">
        <v>2</v>
      </c>
      <c r="K30" s="7">
        <v>1</v>
      </c>
      <c r="L30" s="7">
        <v>1</v>
      </c>
      <c r="M30" s="7">
        <v>2</v>
      </c>
      <c r="N30" s="8">
        <v>1</v>
      </c>
      <c r="O30" s="7">
        <v>4</v>
      </c>
      <c r="P30" s="7">
        <v>3</v>
      </c>
      <c r="Q30" s="8">
        <v>1</v>
      </c>
      <c r="R30" s="58">
        <v>3</v>
      </c>
      <c r="S30" s="58">
        <v>4</v>
      </c>
      <c r="T30" s="8">
        <v>2</v>
      </c>
      <c r="U30" s="9">
        <f t="shared" si="0"/>
        <v>30</v>
      </c>
      <c r="V30" s="18" t="str">
        <f t="shared" si="1"/>
        <v>SEDANG</v>
      </c>
    </row>
    <row r="31" spans="1:25" x14ac:dyDescent="0.2">
      <c r="A31" s="1" t="s">
        <v>95</v>
      </c>
      <c r="B31" s="1" t="s">
        <v>10</v>
      </c>
      <c r="C31" s="1" t="s">
        <v>96</v>
      </c>
      <c r="D31" s="1" t="s">
        <v>53</v>
      </c>
      <c r="E31" s="1" t="s">
        <v>26</v>
      </c>
      <c r="F31" s="7">
        <v>2</v>
      </c>
      <c r="G31" s="7">
        <v>1</v>
      </c>
      <c r="H31" s="7">
        <v>2</v>
      </c>
      <c r="I31" s="7">
        <v>2</v>
      </c>
      <c r="J31" s="7">
        <v>2</v>
      </c>
      <c r="K31" s="7">
        <v>1</v>
      </c>
      <c r="L31" s="7">
        <v>2</v>
      </c>
      <c r="M31" s="7">
        <v>1</v>
      </c>
      <c r="N31" s="8">
        <v>2</v>
      </c>
      <c r="O31" s="7">
        <v>3</v>
      </c>
      <c r="P31" s="7">
        <v>4</v>
      </c>
      <c r="Q31" s="8">
        <v>1</v>
      </c>
      <c r="R31" s="58">
        <v>3</v>
      </c>
      <c r="S31" s="58">
        <v>4</v>
      </c>
      <c r="T31" s="8">
        <v>2</v>
      </c>
      <c r="U31" s="9">
        <f t="shared" si="0"/>
        <v>32</v>
      </c>
      <c r="V31" s="18" t="str">
        <f t="shared" si="1"/>
        <v>SEDANG</v>
      </c>
    </row>
    <row r="32" spans="1:25" x14ac:dyDescent="0.2">
      <c r="A32" s="1" t="s">
        <v>98</v>
      </c>
      <c r="B32" s="1" t="s">
        <v>24</v>
      </c>
      <c r="C32" s="1" t="s">
        <v>76</v>
      </c>
      <c r="D32" s="1" t="s">
        <v>64</v>
      </c>
      <c r="E32" s="1" t="s">
        <v>26</v>
      </c>
      <c r="F32" s="7">
        <v>4</v>
      </c>
      <c r="G32" s="7">
        <v>4</v>
      </c>
      <c r="H32" s="7">
        <v>3</v>
      </c>
      <c r="I32" s="7">
        <v>3</v>
      </c>
      <c r="J32" s="7">
        <v>4</v>
      </c>
      <c r="K32" s="7">
        <v>4</v>
      </c>
      <c r="L32" s="7">
        <v>3</v>
      </c>
      <c r="M32" s="7">
        <v>3</v>
      </c>
      <c r="N32" s="8">
        <v>4</v>
      </c>
      <c r="O32" s="7">
        <v>1</v>
      </c>
      <c r="P32" s="7">
        <v>2</v>
      </c>
      <c r="Q32" s="8">
        <v>4</v>
      </c>
      <c r="R32" s="58">
        <v>2</v>
      </c>
      <c r="S32" s="58">
        <v>1</v>
      </c>
      <c r="T32" s="8">
        <v>4</v>
      </c>
      <c r="U32" s="9">
        <f t="shared" si="0"/>
        <v>46</v>
      </c>
      <c r="V32" s="18" t="str">
        <f t="shared" si="1"/>
        <v>SEDANG</v>
      </c>
    </row>
    <row r="33" spans="1:22" x14ac:dyDescent="0.2">
      <c r="A33" s="1" t="s">
        <v>100</v>
      </c>
      <c r="B33" s="1" t="s">
        <v>24</v>
      </c>
      <c r="C33" s="1" t="s">
        <v>25</v>
      </c>
      <c r="D33" s="1" t="s">
        <v>12</v>
      </c>
      <c r="E33" s="1" t="s">
        <v>21</v>
      </c>
      <c r="F33" s="7">
        <v>2</v>
      </c>
      <c r="G33" s="7">
        <v>2</v>
      </c>
      <c r="H33" s="7">
        <v>3</v>
      </c>
      <c r="I33" s="7">
        <v>2</v>
      </c>
      <c r="J33" s="7">
        <v>3</v>
      </c>
      <c r="K33" s="7">
        <v>3</v>
      </c>
      <c r="L33" s="7">
        <v>2</v>
      </c>
      <c r="M33" s="7">
        <v>2</v>
      </c>
      <c r="N33" s="8">
        <v>3</v>
      </c>
      <c r="O33" s="7">
        <v>1</v>
      </c>
      <c r="P33" s="7">
        <v>3</v>
      </c>
      <c r="Q33" s="8">
        <v>4</v>
      </c>
      <c r="R33" s="58">
        <v>1</v>
      </c>
      <c r="S33" s="58">
        <v>1</v>
      </c>
      <c r="T33" s="8">
        <v>3</v>
      </c>
      <c r="U33" s="9">
        <f t="shared" si="0"/>
        <v>35</v>
      </c>
      <c r="V33" s="18" t="str">
        <f t="shared" si="1"/>
        <v>SEDANG</v>
      </c>
    </row>
    <row r="34" spans="1:22" x14ac:dyDescent="0.2">
      <c r="A34" s="1" t="s">
        <v>102</v>
      </c>
      <c r="B34" s="1" t="s">
        <v>10</v>
      </c>
      <c r="C34" s="1" t="s">
        <v>103</v>
      </c>
      <c r="D34" s="1" t="s">
        <v>64</v>
      </c>
      <c r="E34" s="1" t="s">
        <v>21</v>
      </c>
      <c r="F34" s="7">
        <v>3</v>
      </c>
      <c r="G34" s="7">
        <v>3</v>
      </c>
      <c r="H34" s="7">
        <v>4</v>
      </c>
      <c r="I34" s="7">
        <v>3</v>
      </c>
      <c r="J34" s="7">
        <v>3</v>
      </c>
      <c r="K34" s="7">
        <v>4</v>
      </c>
      <c r="L34" s="7">
        <v>3</v>
      </c>
      <c r="M34" s="7">
        <v>4</v>
      </c>
      <c r="N34" s="8">
        <v>3</v>
      </c>
      <c r="O34" s="7">
        <v>3</v>
      </c>
      <c r="P34" s="7">
        <v>3</v>
      </c>
      <c r="Q34" s="8">
        <v>4</v>
      </c>
      <c r="R34" s="58">
        <v>3</v>
      </c>
      <c r="S34" s="58">
        <v>3</v>
      </c>
      <c r="T34" s="8">
        <v>3</v>
      </c>
      <c r="U34" s="9">
        <f t="shared" si="0"/>
        <v>49</v>
      </c>
      <c r="V34" s="18" t="str">
        <f t="shared" si="1"/>
        <v>TINGGI</v>
      </c>
    </row>
    <row r="35" spans="1:22" x14ac:dyDescent="0.2">
      <c r="A35" s="1" t="s">
        <v>105</v>
      </c>
      <c r="B35" s="1" t="s">
        <v>24</v>
      </c>
      <c r="C35" s="1" t="s">
        <v>25</v>
      </c>
      <c r="D35" s="1" t="s">
        <v>12</v>
      </c>
      <c r="E35" s="1" t="s">
        <v>13</v>
      </c>
      <c r="F35" s="7">
        <v>3</v>
      </c>
      <c r="G35" s="7">
        <v>4</v>
      </c>
      <c r="H35" s="7">
        <v>4</v>
      </c>
      <c r="I35" s="7">
        <v>4</v>
      </c>
      <c r="J35" s="7">
        <v>3</v>
      </c>
      <c r="K35" s="7">
        <v>4</v>
      </c>
      <c r="L35" s="7">
        <v>3</v>
      </c>
      <c r="M35" s="7">
        <v>2</v>
      </c>
      <c r="N35" s="8">
        <v>3</v>
      </c>
      <c r="O35" s="7">
        <v>3</v>
      </c>
      <c r="P35" s="7">
        <v>3</v>
      </c>
      <c r="Q35" s="8">
        <v>3</v>
      </c>
      <c r="R35" s="58">
        <v>3</v>
      </c>
      <c r="S35" s="58">
        <v>3</v>
      </c>
      <c r="T35" s="8">
        <v>3</v>
      </c>
      <c r="U35" s="9">
        <f t="shared" si="0"/>
        <v>48</v>
      </c>
      <c r="V35" s="18" t="str">
        <f t="shared" si="1"/>
        <v>TINGGI</v>
      </c>
    </row>
    <row r="36" spans="1:22" x14ac:dyDescent="0.2">
      <c r="A36" s="1" t="s">
        <v>107</v>
      </c>
      <c r="B36" s="1" t="s">
        <v>24</v>
      </c>
      <c r="C36" s="1" t="s">
        <v>103</v>
      </c>
      <c r="D36" s="1" t="s">
        <v>53</v>
      </c>
      <c r="E36" s="1" t="s">
        <v>21</v>
      </c>
      <c r="F36" s="7">
        <v>4</v>
      </c>
      <c r="G36" s="7">
        <v>3</v>
      </c>
      <c r="H36" s="7">
        <v>3</v>
      </c>
      <c r="I36" s="7">
        <v>4</v>
      </c>
      <c r="J36" s="7">
        <v>3</v>
      </c>
      <c r="K36" s="7">
        <v>3</v>
      </c>
      <c r="L36" s="7">
        <v>4</v>
      </c>
      <c r="M36" s="7">
        <v>3</v>
      </c>
      <c r="N36" s="8">
        <v>2</v>
      </c>
      <c r="O36" s="7">
        <v>4</v>
      </c>
      <c r="P36" s="7">
        <v>4</v>
      </c>
      <c r="Q36" s="8">
        <v>3</v>
      </c>
      <c r="R36" s="58">
        <v>3</v>
      </c>
      <c r="S36" s="58">
        <v>3</v>
      </c>
      <c r="T36" s="8">
        <v>3</v>
      </c>
      <c r="U36" s="9">
        <f t="shared" si="0"/>
        <v>49</v>
      </c>
      <c r="V36" s="18" t="str">
        <f t="shared" si="1"/>
        <v>TINGGI</v>
      </c>
    </row>
    <row r="37" spans="1:22" x14ac:dyDescent="0.2">
      <c r="A37" s="1" t="s">
        <v>109</v>
      </c>
      <c r="B37" s="1" t="s">
        <v>10</v>
      </c>
      <c r="C37" s="1" t="s">
        <v>110</v>
      </c>
      <c r="D37" s="1" t="s">
        <v>90</v>
      </c>
      <c r="E37" s="1" t="s">
        <v>26</v>
      </c>
      <c r="F37" s="7">
        <v>3</v>
      </c>
      <c r="G37" s="7">
        <v>4</v>
      </c>
      <c r="H37" s="7">
        <v>4</v>
      </c>
      <c r="I37" s="7">
        <v>4</v>
      </c>
      <c r="J37" s="7">
        <v>4</v>
      </c>
      <c r="K37" s="7">
        <v>3</v>
      </c>
      <c r="L37" s="7">
        <v>4</v>
      </c>
      <c r="M37" s="7">
        <v>3</v>
      </c>
      <c r="N37" s="8">
        <v>2</v>
      </c>
      <c r="O37" s="7">
        <v>2</v>
      </c>
      <c r="P37" s="7">
        <v>4</v>
      </c>
      <c r="Q37" s="8">
        <v>4</v>
      </c>
      <c r="R37" s="58">
        <v>3</v>
      </c>
      <c r="S37" s="58">
        <v>4</v>
      </c>
      <c r="T37" s="8">
        <v>4</v>
      </c>
      <c r="U37" s="9">
        <f t="shared" si="0"/>
        <v>52</v>
      </c>
      <c r="V37" s="18" t="str">
        <f t="shared" si="1"/>
        <v>TINGGI</v>
      </c>
    </row>
    <row r="38" spans="1:22" x14ac:dyDescent="0.2">
      <c r="A38" s="1" t="s">
        <v>112</v>
      </c>
      <c r="B38" s="1" t="s">
        <v>10</v>
      </c>
      <c r="C38" s="1" t="s">
        <v>113</v>
      </c>
      <c r="D38" s="1" t="s">
        <v>47</v>
      </c>
      <c r="E38" s="1" t="s">
        <v>21</v>
      </c>
      <c r="F38" s="7">
        <v>3</v>
      </c>
      <c r="G38" s="7">
        <v>4</v>
      </c>
      <c r="H38" s="7">
        <v>3</v>
      </c>
      <c r="I38" s="7">
        <v>4</v>
      </c>
      <c r="J38" s="7">
        <v>3</v>
      </c>
      <c r="K38" s="7">
        <v>3</v>
      </c>
      <c r="L38" s="7">
        <v>4</v>
      </c>
      <c r="M38" s="7">
        <v>3</v>
      </c>
      <c r="N38" s="8">
        <v>1</v>
      </c>
      <c r="O38" s="7">
        <v>3</v>
      </c>
      <c r="P38" s="7">
        <v>4</v>
      </c>
      <c r="Q38" s="8">
        <v>3</v>
      </c>
      <c r="R38" s="58">
        <v>2</v>
      </c>
      <c r="S38" s="58">
        <v>3</v>
      </c>
      <c r="T38" s="8">
        <v>4</v>
      </c>
      <c r="U38" s="9">
        <f t="shared" si="0"/>
        <v>47</v>
      </c>
      <c r="V38" s="18" t="str">
        <f t="shared" si="1"/>
        <v>TINGGI</v>
      </c>
    </row>
    <row r="39" spans="1:22" x14ac:dyDescent="0.2">
      <c r="A39" s="1" t="s">
        <v>115</v>
      </c>
      <c r="B39" s="1" t="s">
        <v>24</v>
      </c>
      <c r="C39" s="1" t="s">
        <v>11</v>
      </c>
      <c r="D39" s="1" t="s">
        <v>12</v>
      </c>
      <c r="E39" s="1" t="s">
        <v>21</v>
      </c>
      <c r="F39" s="7">
        <v>4</v>
      </c>
      <c r="G39" s="7">
        <v>3</v>
      </c>
      <c r="H39" s="7">
        <v>2</v>
      </c>
      <c r="I39" s="7">
        <v>4</v>
      </c>
      <c r="J39" s="7">
        <v>3</v>
      </c>
      <c r="K39" s="7">
        <v>3</v>
      </c>
      <c r="L39" s="7">
        <v>4</v>
      </c>
      <c r="M39" s="7">
        <v>3</v>
      </c>
      <c r="N39" s="8">
        <v>4</v>
      </c>
      <c r="O39" s="7">
        <v>3</v>
      </c>
      <c r="P39" s="7">
        <v>3</v>
      </c>
      <c r="Q39" s="8">
        <v>1</v>
      </c>
      <c r="R39" s="58">
        <v>4</v>
      </c>
      <c r="S39" s="58">
        <v>3</v>
      </c>
      <c r="T39" s="8">
        <v>1</v>
      </c>
      <c r="U39" s="9">
        <f t="shared" si="0"/>
        <v>45</v>
      </c>
      <c r="V39" s="18" t="str">
        <f t="shared" si="1"/>
        <v>SEDANG</v>
      </c>
    </row>
    <row r="40" spans="1:22" x14ac:dyDescent="0.2">
      <c r="A40" s="1" t="s">
        <v>117</v>
      </c>
      <c r="B40" s="1" t="s">
        <v>24</v>
      </c>
      <c r="C40" s="1" t="s">
        <v>110</v>
      </c>
      <c r="D40" s="1" t="s">
        <v>17</v>
      </c>
      <c r="E40" s="1" t="s">
        <v>26</v>
      </c>
      <c r="F40" s="7">
        <v>1</v>
      </c>
      <c r="G40" s="7">
        <v>1</v>
      </c>
      <c r="H40" s="7">
        <v>2</v>
      </c>
      <c r="I40" s="7">
        <v>1</v>
      </c>
      <c r="J40" s="7">
        <v>1</v>
      </c>
      <c r="K40" s="7">
        <v>2</v>
      </c>
      <c r="L40" s="7">
        <v>3</v>
      </c>
      <c r="M40" s="7">
        <v>4</v>
      </c>
      <c r="N40" s="8">
        <v>1</v>
      </c>
      <c r="O40" s="7">
        <v>2</v>
      </c>
      <c r="P40" s="7">
        <v>1</v>
      </c>
      <c r="Q40" s="8">
        <v>2</v>
      </c>
      <c r="R40" s="58">
        <v>2</v>
      </c>
      <c r="S40" s="58">
        <v>1</v>
      </c>
      <c r="T40" s="8">
        <v>2</v>
      </c>
      <c r="U40" s="9">
        <f t="shared" si="0"/>
        <v>26</v>
      </c>
      <c r="V40" s="18" t="str">
        <f t="shared" si="1"/>
        <v>RENDAH</v>
      </c>
    </row>
    <row r="41" spans="1:22" x14ac:dyDescent="0.2">
      <c r="A41" s="1" t="s">
        <v>119</v>
      </c>
      <c r="B41" s="1" t="s">
        <v>10</v>
      </c>
      <c r="C41" s="1" t="s">
        <v>120</v>
      </c>
      <c r="D41" s="1" t="s">
        <v>53</v>
      </c>
      <c r="E41" s="1" t="s">
        <v>26</v>
      </c>
      <c r="F41" s="7">
        <v>2</v>
      </c>
      <c r="G41" s="7">
        <v>1</v>
      </c>
      <c r="H41" s="7">
        <v>2</v>
      </c>
      <c r="I41" s="7">
        <v>2</v>
      </c>
      <c r="J41" s="7">
        <v>1</v>
      </c>
      <c r="K41" s="7">
        <v>2</v>
      </c>
      <c r="L41" s="7">
        <v>3</v>
      </c>
      <c r="M41" s="7">
        <v>2</v>
      </c>
      <c r="N41" s="8">
        <v>1</v>
      </c>
      <c r="O41" s="7">
        <v>3</v>
      </c>
      <c r="P41" s="7">
        <v>2</v>
      </c>
      <c r="Q41" s="8">
        <v>2</v>
      </c>
      <c r="R41" s="58">
        <v>4</v>
      </c>
      <c r="S41" s="58">
        <v>2</v>
      </c>
      <c r="T41" s="8">
        <v>2</v>
      </c>
      <c r="U41" s="9">
        <f t="shared" si="0"/>
        <v>31</v>
      </c>
      <c r="V41" s="18" t="str">
        <f t="shared" si="1"/>
        <v>SEDANG</v>
      </c>
    </row>
    <row r="42" spans="1:22" x14ac:dyDescent="0.2">
      <c r="A42" s="1" t="s">
        <v>122</v>
      </c>
      <c r="B42" s="1" t="s">
        <v>24</v>
      </c>
      <c r="C42" s="1" t="s">
        <v>123</v>
      </c>
      <c r="D42" s="1" t="s">
        <v>61</v>
      </c>
      <c r="E42" s="1" t="s">
        <v>21</v>
      </c>
      <c r="F42" s="7">
        <v>2</v>
      </c>
      <c r="G42" s="7">
        <v>1</v>
      </c>
      <c r="H42" s="7">
        <v>2</v>
      </c>
      <c r="I42" s="7">
        <v>2</v>
      </c>
      <c r="J42" s="7">
        <v>1</v>
      </c>
      <c r="K42" s="7">
        <v>2</v>
      </c>
      <c r="L42" s="7">
        <v>3</v>
      </c>
      <c r="M42" s="7">
        <v>2</v>
      </c>
      <c r="N42" s="8">
        <v>1</v>
      </c>
      <c r="O42" s="7">
        <v>3</v>
      </c>
      <c r="P42" s="7">
        <v>2</v>
      </c>
      <c r="Q42" s="8">
        <v>3</v>
      </c>
      <c r="R42" s="58">
        <v>4</v>
      </c>
      <c r="S42" s="58">
        <v>2</v>
      </c>
      <c r="T42" s="8">
        <v>1</v>
      </c>
      <c r="U42" s="9">
        <f t="shared" si="0"/>
        <v>31</v>
      </c>
      <c r="V42" s="18" t="str">
        <f t="shared" si="1"/>
        <v>SEDANG</v>
      </c>
    </row>
    <row r="43" spans="1:22" x14ac:dyDescent="0.2">
      <c r="A43" s="1" t="s">
        <v>125</v>
      </c>
      <c r="B43" s="1" t="s">
        <v>10</v>
      </c>
      <c r="C43" s="1" t="s">
        <v>113</v>
      </c>
      <c r="D43" s="1" t="s">
        <v>64</v>
      </c>
      <c r="E43" s="1" t="s">
        <v>21</v>
      </c>
      <c r="F43" s="7">
        <v>1</v>
      </c>
      <c r="G43" s="7">
        <v>1</v>
      </c>
      <c r="H43" s="7">
        <v>2</v>
      </c>
      <c r="I43" s="7">
        <v>1</v>
      </c>
      <c r="J43" s="7">
        <v>2</v>
      </c>
      <c r="K43" s="7">
        <v>2</v>
      </c>
      <c r="L43" s="7">
        <v>1</v>
      </c>
      <c r="M43" s="7">
        <v>2</v>
      </c>
      <c r="N43" s="8">
        <v>1</v>
      </c>
      <c r="O43" s="7">
        <v>3</v>
      </c>
      <c r="P43" s="7">
        <v>1</v>
      </c>
      <c r="Q43" s="8">
        <v>3</v>
      </c>
      <c r="R43" s="58">
        <v>4</v>
      </c>
      <c r="S43" s="58">
        <v>2</v>
      </c>
      <c r="T43" s="8">
        <v>2</v>
      </c>
      <c r="U43" s="9">
        <f t="shared" si="0"/>
        <v>28</v>
      </c>
      <c r="V43" s="18" t="str">
        <f t="shared" si="1"/>
        <v>SEDANG</v>
      </c>
    </row>
    <row r="44" spans="1:22" x14ac:dyDescent="0.2">
      <c r="A44" s="1" t="s">
        <v>127</v>
      </c>
      <c r="B44" s="1" t="s">
        <v>10</v>
      </c>
      <c r="C44" s="1" t="s">
        <v>29</v>
      </c>
      <c r="D44" s="1" t="s">
        <v>12</v>
      </c>
      <c r="E44" s="1" t="s">
        <v>13</v>
      </c>
      <c r="F44" s="7">
        <v>2</v>
      </c>
      <c r="G44" s="7">
        <v>2</v>
      </c>
      <c r="H44" s="7">
        <v>1</v>
      </c>
      <c r="I44" s="7">
        <v>2</v>
      </c>
      <c r="J44" s="7">
        <v>2</v>
      </c>
      <c r="K44" s="7">
        <v>2</v>
      </c>
      <c r="L44" s="7">
        <v>3</v>
      </c>
      <c r="M44" s="7">
        <v>3</v>
      </c>
      <c r="N44" s="8">
        <v>2</v>
      </c>
      <c r="O44" s="7">
        <v>2</v>
      </c>
      <c r="P44" s="7">
        <v>1</v>
      </c>
      <c r="Q44" s="8">
        <v>3</v>
      </c>
      <c r="R44" s="58">
        <v>2</v>
      </c>
      <c r="S44" s="58">
        <v>3</v>
      </c>
      <c r="T44" s="8">
        <v>2</v>
      </c>
      <c r="U44" s="9">
        <f t="shared" si="0"/>
        <v>32</v>
      </c>
      <c r="V44" s="18" t="str">
        <f t="shared" si="1"/>
        <v>SEDANG</v>
      </c>
    </row>
    <row r="45" spans="1:22" x14ac:dyDescent="0.2">
      <c r="A45" s="1" t="s">
        <v>129</v>
      </c>
      <c r="B45" s="1" t="s">
        <v>10</v>
      </c>
      <c r="C45" s="1" t="s">
        <v>25</v>
      </c>
      <c r="D45" s="1" t="s">
        <v>12</v>
      </c>
      <c r="E45" s="1" t="s">
        <v>26</v>
      </c>
      <c r="F45" s="7">
        <v>2</v>
      </c>
      <c r="G45" s="7">
        <v>1</v>
      </c>
      <c r="H45" s="7">
        <v>2</v>
      </c>
      <c r="I45" s="7">
        <v>2</v>
      </c>
      <c r="J45" s="7">
        <v>1</v>
      </c>
      <c r="K45" s="7">
        <v>2</v>
      </c>
      <c r="L45" s="7">
        <v>1</v>
      </c>
      <c r="M45" s="7">
        <v>2</v>
      </c>
      <c r="N45" s="8">
        <v>1</v>
      </c>
      <c r="O45" s="7">
        <v>2</v>
      </c>
      <c r="P45" s="7">
        <v>1</v>
      </c>
      <c r="Q45" s="8">
        <v>2</v>
      </c>
      <c r="R45" s="58">
        <v>4</v>
      </c>
      <c r="S45" s="58">
        <v>2</v>
      </c>
      <c r="T45" s="8">
        <v>1</v>
      </c>
      <c r="U45" s="9">
        <f t="shared" si="0"/>
        <v>26</v>
      </c>
      <c r="V45" s="18" t="str">
        <f t="shared" si="1"/>
        <v>RENDAH</v>
      </c>
    </row>
    <row r="46" spans="1:22" x14ac:dyDescent="0.2">
      <c r="A46" s="1" t="s">
        <v>131</v>
      </c>
      <c r="B46" s="1" t="s">
        <v>10</v>
      </c>
      <c r="C46" s="1" t="s">
        <v>132</v>
      </c>
      <c r="D46" s="1" t="s">
        <v>53</v>
      </c>
      <c r="E46" s="1" t="s">
        <v>13</v>
      </c>
      <c r="F46" s="7">
        <v>2</v>
      </c>
      <c r="G46" s="7">
        <v>2</v>
      </c>
      <c r="H46" s="7">
        <v>1</v>
      </c>
      <c r="I46" s="7">
        <v>2</v>
      </c>
      <c r="J46" s="7">
        <v>1</v>
      </c>
      <c r="K46" s="7">
        <v>1</v>
      </c>
      <c r="L46" s="7">
        <v>2</v>
      </c>
      <c r="M46" s="7">
        <v>1</v>
      </c>
      <c r="N46" s="8">
        <v>2</v>
      </c>
      <c r="O46" s="7">
        <v>2</v>
      </c>
      <c r="P46" s="7">
        <v>1</v>
      </c>
      <c r="Q46" s="8">
        <v>3</v>
      </c>
      <c r="R46" s="58">
        <v>3</v>
      </c>
      <c r="S46" s="58">
        <v>2</v>
      </c>
      <c r="T46" s="8">
        <v>1</v>
      </c>
      <c r="U46" s="9">
        <f t="shared" si="0"/>
        <v>26</v>
      </c>
      <c r="V46" s="18" t="str">
        <f t="shared" si="1"/>
        <v>RENDAH</v>
      </c>
    </row>
    <row r="47" spans="1:22" x14ac:dyDescent="0.2">
      <c r="A47" s="1" t="s">
        <v>134</v>
      </c>
      <c r="B47" s="1" t="s">
        <v>24</v>
      </c>
      <c r="C47" s="1" t="s">
        <v>25</v>
      </c>
      <c r="D47" s="1" t="s">
        <v>12</v>
      </c>
      <c r="E47" s="1" t="s">
        <v>26</v>
      </c>
      <c r="F47" s="7">
        <v>2</v>
      </c>
      <c r="G47" s="7">
        <v>2</v>
      </c>
      <c r="H47" s="7">
        <v>1</v>
      </c>
      <c r="I47" s="7">
        <v>2</v>
      </c>
      <c r="J47" s="7">
        <v>1</v>
      </c>
      <c r="K47" s="7">
        <v>2</v>
      </c>
      <c r="L47" s="7">
        <v>2</v>
      </c>
      <c r="M47" s="7">
        <v>1</v>
      </c>
      <c r="N47" s="8">
        <v>2</v>
      </c>
      <c r="O47" s="7">
        <v>2</v>
      </c>
      <c r="P47" s="7">
        <v>1</v>
      </c>
      <c r="Q47" s="8">
        <v>3</v>
      </c>
      <c r="R47" s="58">
        <v>3</v>
      </c>
      <c r="S47" s="58">
        <v>2</v>
      </c>
      <c r="T47" s="8">
        <v>1</v>
      </c>
      <c r="U47" s="9">
        <f t="shared" si="0"/>
        <v>27</v>
      </c>
      <c r="V47" s="18" t="str">
        <f t="shared" si="1"/>
        <v>SEDANG</v>
      </c>
    </row>
    <row r="48" spans="1:22" x14ac:dyDescent="0.2">
      <c r="A48" s="1" t="s">
        <v>136</v>
      </c>
      <c r="B48" s="1" t="s">
        <v>24</v>
      </c>
      <c r="C48" s="1" t="s">
        <v>132</v>
      </c>
      <c r="D48" s="1" t="s">
        <v>53</v>
      </c>
      <c r="E48" s="1" t="s">
        <v>21</v>
      </c>
      <c r="F48" s="7">
        <v>1</v>
      </c>
      <c r="G48" s="7">
        <v>1</v>
      </c>
      <c r="H48" s="7">
        <v>2</v>
      </c>
      <c r="I48" s="7">
        <v>2</v>
      </c>
      <c r="J48" s="7">
        <v>1</v>
      </c>
      <c r="K48" s="7">
        <v>2</v>
      </c>
      <c r="L48" s="7">
        <v>2</v>
      </c>
      <c r="M48" s="7">
        <v>1</v>
      </c>
      <c r="N48" s="8">
        <v>2</v>
      </c>
      <c r="O48" s="7">
        <v>1</v>
      </c>
      <c r="P48" s="7">
        <v>2</v>
      </c>
      <c r="Q48" s="8">
        <v>4</v>
      </c>
      <c r="R48" s="58">
        <v>3</v>
      </c>
      <c r="S48" s="58">
        <v>2</v>
      </c>
      <c r="T48" s="8">
        <v>1</v>
      </c>
      <c r="U48" s="9">
        <f t="shared" si="0"/>
        <v>27</v>
      </c>
      <c r="V48" s="18" t="str">
        <f t="shared" si="1"/>
        <v>SEDANG</v>
      </c>
    </row>
    <row r="49" spans="1:22" x14ac:dyDescent="0.2">
      <c r="A49" s="1" t="s">
        <v>138</v>
      </c>
      <c r="B49" s="1" t="s">
        <v>10</v>
      </c>
      <c r="C49" s="1" t="s">
        <v>139</v>
      </c>
      <c r="D49" s="1" t="s">
        <v>61</v>
      </c>
      <c r="E49" s="1" t="s">
        <v>21</v>
      </c>
      <c r="F49" s="7">
        <v>1</v>
      </c>
      <c r="G49" s="7">
        <v>1</v>
      </c>
      <c r="H49" s="7">
        <v>2</v>
      </c>
      <c r="I49" s="7">
        <v>1</v>
      </c>
      <c r="J49" s="7">
        <v>2</v>
      </c>
      <c r="K49" s="7">
        <v>2</v>
      </c>
      <c r="L49" s="7">
        <v>1</v>
      </c>
      <c r="M49" s="7">
        <v>2</v>
      </c>
      <c r="N49" s="8">
        <v>1</v>
      </c>
      <c r="O49" s="7">
        <v>2</v>
      </c>
      <c r="P49" s="7">
        <v>1</v>
      </c>
      <c r="Q49" s="8">
        <v>3</v>
      </c>
      <c r="R49" s="58">
        <v>4</v>
      </c>
      <c r="S49" s="58">
        <v>2</v>
      </c>
      <c r="T49" s="8">
        <v>2</v>
      </c>
      <c r="U49" s="9">
        <f t="shared" si="0"/>
        <v>27</v>
      </c>
      <c r="V49" s="18" t="str">
        <f t="shared" si="1"/>
        <v>SEDANG</v>
      </c>
    </row>
    <row r="50" spans="1:22" x14ac:dyDescent="0.2">
      <c r="A50" s="1" t="s">
        <v>141</v>
      </c>
      <c r="B50" s="1" t="s">
        <v>24</v>
      </c>
      <c r="C50" s="1" t="s">
        <v>142</v>
      </c>
      <c r="D50" s="1" t="s">
        <v>64</v>
      </c>
      <c r="E50" s="1" t="s">
        <v>26</v>
      </c>
      <c r="F50" s="7">
        <v>3</v>
      </c>
      <c r="G50" s="7">
        <v>4</v>
      </c>
      <c r="H50" s="7">
        <v>2</v>
      </c>
      <c r="I50" s="7">
        <v>3</v>
      </c>
      <c r="J50" s="7">
        <v>3</v>
      </c>
      <c r="K50" s="7">
        <v>3</v>
      </c>
      <c r="L50" s="7">
        <v>1</v>
      </c>
      <c r="M50" s="7">
        <v>4</v>
      </c>
      <c r="N50" s="8">
        <v>3</v>
      </c>
      <c r="O50" s="7">
        <v>3</v>
      </c>
      <c r="P50" s="7">
        <v>4</v>
      </c>
      <c r="Q50" s="8">
        <v>2</v>
      </c>
      <c r="R50" s="58">
        <v>4</v>
      </c>
      <c r="S50" s="58">
        <v>4</v>
      </c>
      <c r="T50" s="8">
        <v>2</v>
      </c>
      <c r="U50" s="9">
        <f t="shared" si="0"/>
        <v>45</v>
      </c>
      <c r="V50" s="18" t="str">
        <f t="shared" si="1"/>
        <v>SEDANG</v>
      </c>
    </row>
    <row r="51" spans="1:22" x14ac:dyDescent="0.2">
      <c r="A51" s="1" t="s">
        <v>144</v>
      </c>
      <c r="B51" s="1" t="s">
        <v>10</v>
      </c>
      <c r="C51" s="1" t="s">
        <v>145</v>
      </c>
      <c r="D51" s="1" t="s">
        <v>61</v>
      </c>
      <c r="E51" s="1" t="s">
        <v>26</v>
      </c>
      <c r="F51" s="7">
        <v>3</v>
      </c>
      <c r="G51" s="7">
        <v>4</v>
      </c>
      <c r="H51" s="7">
        <v>3</v>
      </c>
      <c r="I51" s="7">
        <v>4</v>
      </c>
      <c r="J51" s="7">
        <v>4</v>
      </c>
      <c r="K51" s="7">
        <v>4</v>
      </c>
      <c r="L51" s="7">
        <v>4</v>
      </c>
      <c r="M51" s="7">
        <v>3</v>
      </c>
      <c r="N51" s="8">
        <v>3</v>
      </c>
      <c r="O51" s="7">
        <v>4</v>
      </c>
      <c r="P51" s="7">
        <v>3</v>
      </c>
      <c r="Q51" s="8">
        <v>1</v>
      </c>
      <c r="R51" s="58">
        <v>4</v>
      </c>
      <c r="S51" s="58">
        <v>3</v>
      </c>
      <c r="T51" s="8">
        <v>4</v>
      </c>
      <c r="U51" s="9">
        <f t="shared" si="0"/>
        <v>51</v>
      </c>
      <c r="V51" s="18" t="str">
        <f t="shared" si="1"/>
        <v>TINGGI</v>
      </c>
    </row>
    <row r="52" spans="1:22" x14ac:dyDescent="0.2">
      <c r="A52" s="1" t="s">
        <v>147</v>
      </c>
      <c r="B52" s="1" t="s">
        <v>10</v>
      </c>
      <c r="C52" s="1" t="s">
        <v>148</v>
      </c>
      <c r="D52" s="1" t="s">
        <v>64</v>
      </c>
      <c r="E52" s="1" t="s">
        <v>21</v>
      </c>
      <c r="F52" s="7">
        <v>4</v>
      </c>
      <c r="G52" s="7">
        <v>4</v>
      </c>
      <c r="H52" s="7">
        <v>3</v>
      </c>
      <c r="I52" s="7">
        <v>4</v>
      </c>
      <c r="J52" s="7">
        <v>3</v>
      </c>
      <c r="K52" s="7">
        <v>4</v>
      </c>
      <c r="L52" s="7">
        <v>3</v>
      </c>
      <c r="M52" s="7">
        <v>3</v>
      </c>
      <c r="N52" s="8">
        <v>4</v>
      </c>
      <c r="O52" s="7">
        <v>3</v>
      </c>
      <c r="P52" s="7">
        <v>4</v>
      </c>
      <c r="Q52" s="8">
        <v>2</v>
      </c>
      <c r="R52" s="58">
        <v>4</v>
      </c>
      <c r="S52" s="58">
        <v>3</v>
      </c>
      <c r="T52" s="8">
        <v>3</v>
      </c>
      <c r="U52" s="9">
        <f t="shared" si="0"/>
        <v>51</v>
      </c>
      <c r="V52" s="18" t="str">
        <f t="shared" si="1"/>
        <v>TINGGI</v>
      </c>
    </row>
    <row r="53" spans="1:22" x14ac:dyDescent="0.2">
      <c r="A53" s="1" t="s">
        <v>150</v>
      </c>
      <c r="B53" s="1" t="s">
        <v>10</v>
      </c>
      <c r="C53" s="1" t="s">
        <v>148</v>
      </c>
      <c r="D53" s="1" t="s">
        <v>64</v>
      </c>
      <c r="E53" s="1" t="s">
        <v>21</v>
      </c>
      <c r="F53" s="7">
        <v>4</v>
      </c>
      <c r="G53" s="7">
        <v>4</v>
      </c>
      <c r="H53" s="7">
        <v>3</v>
      </c>
      <c r="I53" s="7">
        <v>4</v>
      </c>
      <c r="J53" s="7">
        <v>3</v>
      </c>
      <c r="K53" s="7">
        <v>4</v>
      </c>
      <c r="L53" s="7">
        <v>3</v>
      </c>
      <c r="M53" s="7">
        <v>4</v>
      </c>
      <c r="N53" s="8">
        <v>3</v>
      </c>
      <c r="O53" s="7">
        <v>3</v>
      </c>
      <c r="P53" s="7">
        <v>4</v>
      </c>
      <c r="Q53" s="8">
        <v>2</v>
      </c>
      <c r="R53" s="58">
        <v>3</v>
      </c>
      <c r="S53" s="58">
        <v>4</v>
      </c>
      <c r="T53" s="8">
        <v>3</v>
      </c>
      <c r="U53" s="9">
        <f t="shared" si="0"/>
        <v>51</v>
      </c>
      <c r="V53" s="18" t="str">
        <f t="shared" si="1"/>
        <v>TINGGI</v>
      </c>
    </row>
    <row r="54" spans="1:22" x14ac:dyDescent="0.2">
      <c r="A54" s="1" t="s">
        <v>152</v>
      </c>
      <c r="B54" s="1" t="s">
        <v>24</v>
      </c>
      <c r="C54" s="1" t="s">
        <v>25</v>
      </c>
      <c r="D54" s="1" t="s">
        <v>64</v>
      </c>
      <c r="E54" s="1" t="s">
        <v>26</v>
      </c>
      <c r="F54" s="7">
        <v>3</v>
      </c>
      <c r="G54" s="7">
        <v>4</v>
      </c>
      <c r="H54" s="7">
        <v>3</v>
      </c>
      <c r="I54" s="7">
        <v>4</v>
      </c>
      <c r="J54" s="7">
        <v>4</v>
      </c>
      <c r="K54" s="7">
        <v>3</v>
      </c>
      <c r="L54" s="7">
        <v>4</v>
      </c>
      <c r="M54" s="7">
        <v>3</v>
      </c>
      <c r="N54" s="8">
        <v>4</v>
      </c>
      <c r="O54" s="7">
        <v>3</v>
      </c>
      <c r="P54" s="7">
        <v>4</v>
      </c>
      <c r="Q54" s="8">
        <v>2</v>
      </c>
      <c r="R54" s="58">
        <v>4</v>
      </c>
      <c r="S54" s="58">
        <v>4</v>
      </c>
      <c r="T54" s="8">
        <v>3</v>
      </c>
      <c r="U54" s="9">
        <f t="shared" si="0"/>
        <v>52</v>
      </c>
      <c r="V54" s="18" t="str">
        <f t="shared" si="1"/>
        <v>TINGGI</v>
      </c>
    </row>
    <row r="55" spans="1:22" x14ac:dyDescent="0.2">
      <c r="A55" s="1" t="s">
        <v>154</v>
      </c>
      <c r="B55" s="1" t="s">
        <v>10</v>
      </c>
      <c r="C55" s="1" t="s">
        <v>25</v>
      </c>
      <c r="D55" s="1" t="s">
        <v>64</v>
      </c>
      <c r="E55" s="1" t="s">
        <v>26</v>
      </c>
      <c r="F55" s="7">
        <v>4</v>
      </c>
      <c r="G55" s="7">
        <v>4</v>
      </c>
      <c r="H55" s="7">
        <v>3</v>
      </c>
      <c r="I55" s="7">
        <v>4</v>
      </c>
      <c r="J55" s="7">
        <v>3</v>
      </c>
      <c r="K55" s="7">
        <v>4</v>
      </c>
      <c r="L55" s="7">
        <v>3</v>
      </c>
      <c r="M55" s="7">
        <v>4</v>
      </c>
      <c r="N55" s="8">
        <v>3</v>
      </c>
      <c r="O55" s="7">
        <v>4</v>
      </c>
      <c r="P55" s="7">
        <v>3</v>
      </c>
      <c r="Q55" s="8">
        <v>1</v>
      </c>
      <c r="R55" s="58">
        <v>4</v>
      </c>
      <c r="S55" s="58">
        <v>3</v>
      </c>
      <c r="T55" s="8">
        <v>3</v>
      </c>
      <c r="U55" s="9">
        <f t="shared" si="0"/>
        <v>50</v>
      </c>
      <c r="V55" s="18" t="str">
        <f t="shared" si="1"/>
        <v>TINGGI</v>
      </c>
    </row>
    <row r="56" spans="1:22" x14ac:dyDescent="0.2">
      <c r="A56" s="1" t="s">
        <v>156</v>
      </c>
      <c r="B56" s="1" t="s">
        <v>24</v>
      </c>
      <c r="C56" s="1" t="s">
        <v>25</v>
      </c>
      <c r="D56" s="1" t="s">
        <v>64</v>
      </c>
      <c r="E56" s="1" t="s">
        <v>157</v>
      </c>
      <c r="F56" s="7">
        <v>3</v>
      </c>
      <c r="G56" s="7">
        <v>4</v>
      </c>
      <c r="H56" s="7">
        <v>3</v>
      </c>
      <c r="I56" s="7">
        <v>4</v>
      </c>
      <c r="J56" s="7">
        <v>4</v>
      </c>
      <c r="K56" s="7">
        <v>3</v>
      </c>
      <c r="L56" s="7">
        <v>4</v>
      </c>
      <c r="M56" s="7">
        <v>4</v>
      </c>
      <c r="N56" s="8">
        <v>3</v>
      </c>
      <c r="O56" s="7">
        <v>4</v>
      </c>
      <c r="P56" s="7">
        <v>3</v>
      </c>
      <c r="Q56" s="8">
        <v>1</v>
      </c>
      <c r="R56" s="58">
        <v>3</v>
      </c>
      <c r="S56" s="58">
        <v>3</v>
      </c>
      <c r="T56" s="8">
        <v>4</v>
      </c>
      <c r="U56" s="9">
        <f t="shared" si="0"/>
        <v>50</v>
      </c>
      <c r="V56" s="18" t="str">
        <f t="shared" si="1"/>
        <v>TINGGI</v>
      </c>
    </row>
    <row r="57" spans="1:22" x14ac:dyDescent="0.2">
      <c r="A57" s="1" t="s">
        <v>159</v>
      </c>
      <c r="B57" s="1" t="s">
        <v>10</v>
      </c>
      <c r="C57" s="1" t="s">
        <v>25</v>
      </c>
      <c r="D57" s="1" t="s">
        <v>64</v>
      </c>
      <c r="E57" s="1" t="s">
        <v>26</v>
      </c>
      <c r="F57" s="7">
        <v>4</v>
      </c>
      <c r="G57" s="7">
        <v>3</v>
      </c>
      <c r="H57" s="7">
        <v>4</v>
      </c>
      <c r="I57" s="7">
        <v>4</v>
      </c>
      <c r="J57" s="7">
        <v>3</v>
      </c>
      <c r="K57" s="7">
        <v>4</v>
      </c>
      <c r="L57" s="7">
        <v>3</v>
      </c>
      <c r="M57" s="7">
        <v>4</v>
      </c>
      <c r="N57" s="8">
        <v>3</v>
      </c>
      <c r="O57" s="7">
        <v>3</v>
      </c>
      <c r="P57" s="7">
        <v>4</v>
      </c>
      <c r="Q57" s="8">
        <v>2</v>
      </c>
      <c r="R57" s="58">
        <v>4</v>
      </c>
      <c r="S57" s="58">
        <v>3</v>
      </c>
      <c r="T57" s="8">
        <v>4</v>
      </c>
      <c r="U57" s="9">
        <f t="shared" si="0"/>
        <v>52</v>
      </c>
      <c r="V57" s="18" t="str">
        <f t="shared" si="1"/>
        <v>TINGGI</v>
      </c>
    </row>
    <row r="58" spans="1:22" x14ac:dyDescent="0.2">
      <c r="A58" s="1" t="s">
        <v>161</v>
      </c>
      <c r="B58" s="1" t="s">
        <v>10</v>
      </c>
      <c r="C58" s="1" t="s">
        <v>25</v>
      </c>
      <c r="D58" s="1" t="s">
        <v>64</v>
      </c>
      <c r="E58" s="1" t="s">
        <v>26</v>
      </c>
      <c r="F58" s="7">
        <v>3</v>
      </c>
      <c r="G58" s="7">
        <v>4</v>
      </c>
      <c r="H58" s="7">
        <v>3</v>
      </c>
      <c r="I58" s="7">
        <v>4</v>
      </c>
      <c r="J58" s="7">
        <v>4</v>
      </c>
      <c r="K58" s="7">
        <v>3</v>
      </c>
      <c r="L58" s="7">
        <v>4</v>
      </c>
      <c r="M58" s="7">
        <v>2</v>
      </c>
      <c r="N58" s="8">
        <v>4</v>
      </c>
      <c r="O58" s="7">
        <v>3</v>
      </c>
      <c r="P58" s="7">
        <v>4</v>
      </c>
      <c r="Q58" s="8">
        <v>2</v>
      </c>
      <c r="R58" s="58">
        <v>4</v>
      </c>
      <c r="S58" s="58">
        <v>4</v>
      </c>
      <c r="T58" s="8">
        <v>3</v>
      </c>
      <c r="U58" s="9">
        <f t="shared" si="0"/>
        <v>51</v>
      </c>
      <c r="V58" s="18" t="str">
        <f t="shared" si="1"/>
        <v>TINGGI</v>
      </c>
    </row>
    <row r="59" spans="1:22" x14ac:dyDescent="0.2">
      <c r="A59" s="1" t="s">
        <v>163</v>
      </c>
      <c r="B59" s="1" t="s">
        <v>24</v>
      </c>
      <c r="C59" s="1" t="s">
        <v>164</v>
      </c>
      <c r="D59" s="1" t="s">
        <v>165</v>
      </c>
      <c r="E59" s="1" t="s">
        <v>26</v>
      </c>
      <c r="F59" s="7">
        <v>2</v>
      </c>
      <c r="G59" s="7">
        <v>1</v>
      </c>
      <c r="H59" s="7">
        <v>2</v>
      </c>
      <c r="I59" s="7">
        <v>1</v>
      </c>
      <c r="J59" s="7">
        <v>2</v>
      </c>
      <c r="K59" s="7">
        <v>1</v>
      </c>
      <c r="L59" s="7">
        <v>1</v>
      </c>
      <c r="M59" s="7">
        <v>2</v>
      </c>
      <c r="N59" s="8">
        <v>2</v>
      </c>
      <c r="O59" s="7">
        <v>2</v>
      </c>
      <c r="P59" s="7">
        <v>3</v>
      </c>
      <c r="Q59" s="8">
        <v>1</v>
      </c>
      <c r="R59" s="58">
        <v>2</v>
      </c>
      <c r="S59" s="58">
        <v>3</v>
      </c>
      <c r="T59" s="8">
        <v>1</v>
      </c>
      <c r="U59" s="9">
        <f t="shared" si="0"/>
        <v>26</v>
      </c>
      <c r="V59" s="18" t="str">
        <f t="shared" si="1"/>
        <v>RENDAH</v>
      </c>
    </row>
    <row r="60" spans="1:22" x14ac:dyDescent="0.2">
      <c r="A60" s="1" t="s">
        <v>167</v>
      </c>
      <c r="B60" s="1" t="s">
        <v>10</v>
      </c>
      <c r="C60" s="1" t="s">
        <v>11</v>
      </c>
      <c r="D60" s="1" t="s">
        <v>12</v>
      </c>
      <c r="E60" s="1" t="s">
        <v>21</v>
      </c>
      <c r="F60" s="7">
        <v>2</v>
      </c>
      <c r="G60" s="7">
        <v>1</v>
      </c>
      <c r="H60" s="7">
        <v>2</v>
      </c>
      <c r="I60" s="7">
        <v>1</v>
      </c>
      <c r="J60" s="7">
        <v>2</v>
      </c>
      <c r="K60" s="7">
        <v>2</v>
      </c>
      <c r="L60" s="7">
        <v>1</v>
      </c>
      <c r="M60" s="7">
        <v>2</v>
      </c>
      <c r="N60" s="8">
        <v>2</v>
      </c>
      <c r="O60" s="7">
        <v>2</v>
      </c>
      <c r="P60" s="7">
        <v>1</v>
      </c>
      <c r="Q60" s="8">
        <v>3</v>
      </c>
      <c r="R60" s="58">
        <v>1</v>
      </c>
      <c r="S60" s="58">
        <v>3</v>
      </c>
      <c r="T60" s="8">
        <v>1</v>
      </c>
      <c r="U60" s="9">
        <f t="shared" si="0"/>
        <v>26</v>
      </c>
      <c r="V60" s="18" t="str">
        <f t="shared" si="1"/>
        <v>RENDAH</v>
      </c>
    </row>
    <row r="61" spans="1:22" x14ac:dyDescent="0.2">
      <c r="A61" s="1" t="s">
        <v>169</v>
      </c>
      <c r="B61" s="1" t="s">
        <v>24</v>
      </c>
      <c r="C61" s="1" t="s">
        <v>148</v>
      </c>
      <c r="D61" s="1" t="s">
        <v>17</v>
      </c>
      <c r="E61" s="1" t="s">
        <v>26</v>
      </c>
      <c r="F61" s="7">
        <v>1</v>
      </c>
      <c r="G61" s="7">
        <v>2</v>
      </c>
      <c r="H61" s="7">
        <v>1</v>
      </c>
      <c r="I61" s="7">
        <v>2</v>
      </c>
      <c r="J61" s="7">
        <v>2</v>
      </c>
      <c r="K61" s="7">
        <v>1</v>
      </c>
      <c r="L61" s="7">
        <v>2</v>
      </c>
      <c r="M61" s="7">
        <v>2</v>
      </c>
      <c r="N61" s="8">
        <v>2</v>
      </c>
      <c r="O61" s="7">
        <v>2</v>
      </c>
      <c r="P61" s="7">
        <v>1</v>
      </c>
      <c r="Q61" s="8">
        <v>3</v>
      </c>
      <c r="R61" s="58">
        <v>2</v>
      </c>
      <c r="S61" s="58">
        <v>3</v>
      </c>
      <c r="T61" s="8">
        <v>1</v>
      </c>
      <c r="U61" s="9">
        <f t="shared" si="0"/>
        <v>27</v>
      </c>
      <c r="V61" s="18" t="str">
        <f t="shared" si="1"/>
        <v>SEDANG</v>
      </c>
    </row>
  </sheetData>
  <mergeCells count="1">
    <mergeCell ref="X15:Y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1" zoomScaleNormal="71" workbookViewId="0">
      <selection activeCell="E5" sqref="E5:H10"/>
    </sheetView>
  </sheetViews>
  <sheetFormatPr defaultRowHeight="12.75" x14ac:dyDescent="0.2"/>
  <cols>
    <col min="1" max="1" width="9.140625" customWidth="1"/>
    <col min="7" max="7" width="9.140625" customWidth="1"/>
  </cols>
  <sheetData>
    <row r="2" spans="1:19" ht="15.75" customHeight="1" x14ac:dyDescent="0.2">
      <c r="A2" s="299" t="s">
        <v>248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</row>
    <row r="3" spans="1:19" ht="15" customHeight="1" x14ac:dyDescent="0.2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</row>
    <row r="4" spans="1:19" ht="12" customHeight="1" x14ac:dyDescent="0.2">
      <c r="E4" s="20"/>
      <c r="F4" s="20"/>
      <c r="G4" s="20"/>
      <c r="H4" s="20"/>
      <c r="J4" s="21"/>
      <c r="K4" s="21"/>
      <c r="L4" s="21"/>
    </row>
    <row r="5" spans="1:19" ht="12" customHeight="1" x14ac:dyDescent="0.2">
      <c r="E5" s="300" t="s">
        <v>440</v>
      </c>
      <c r="F5" s="300"/>
      <c r="G5" s="300"/>
      <c r="H5" s="300"/>
    </row>
    <row r="6" spans="1:19" x14ac:dyDescent="0.2">
      <c r="E6" s="300"/>
      <c r="F6" s="300"/>
      <c r="G6" s="300"/>
      <c r="H6" s="300"/>
    </row>
    <row r="7" spans="1:19" x14ac:dyDescent="0.2">
      <c r="E7" s="300"/>
      <c r="F7" s="300"/>
      <c r="G7" s="300"/>
      <c r="H7" s="300"/>
    </row>
    <row r="8" spans="1:19" x14ac:dyDescent="0.2">
      <c r="E8" s="300"/>
      <c r="F8" s="300"/>
      <c r="G8" s="300"/>
      <c r="H8" s="300"/>
    </row>
    <row r="9" spans="1:19" x14ac:dyDescent="0.2">
      <c r="E9" s="300"/>
      <c r="F9" s="300"/>
      <c r="G9" s="300"/>
      <c r="H9" s="300"/>
    </row>
    <row r="10" spans="1:19" x14ac:dyDescent="0.2">
      <c r="E10" s="300"/>
      <c r="F10" s="300"/>
      <c r="G10" s="300"/>
      <c r="H10" s="300"/>
    </row>
    <row r="13" spans="1:19" ht="15" x14ac:dyDescent="0.2">
      <c r="A13" s="298" t="s">
        <v>244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7"/>
    </row>
    <row r="14" spans="1:19" x14ac:dyDescent="0.2">
      <c r="A14" s="28" t="s">
        <v>249</v>
      </c>
      <c r="B14" s="28"/>
      <c r="C14" s="29" t="s">
        <v>170</v>
      </c>
      <c r="D14" s="30" t="s">
        <v>171</v>
      </c>
      <c r="E14" s="30" t="s">
        <v>172</v>
      </c>
      <c r="F14" s="30" t="s">
        <v>173</v>
      </c>
      <c r="G14" s="30" t="s">
        <v>174</v>
      </c>
      <c r="H14" s="30" t="s">
        <v>175</v>
      </c>
      <c r="I14" s="30" t="s">
        <v>176</v>
      </c>
      <c r="J14" s="30" t="s">
        <v>177</v>
      </c>
      <c r="K14" s="30" t="s">
        <v>178</v>
      </c>
      <c r="L14" s="30" t="s">
        <v>180</v>
      </c>
      <c r="M14" s="30" t="s">
        <v>179</v>
      </c>
      <c r="N14" s="30" t="s">
        <v>181</v>
      </c>
      <c r="O14" s="30" t="s">
        <v>182</v>
      </c>
      <c r="P14" s="30" t="s">
        <v>183</v>
      </c>
      <c r="Q14" s="30" t="s">
        <v>184</v>
      </c>
      <c r="R14" s="31" t="s">
        <v>263</v>
      </c>
      <c r="S14" s="27"/>
    </row>
    <row r="15" spans="1:19" ht="36" x14ac:dyDescent="0.2">
      <c r="A15" s="32" t="s">
        <v>170</v>
      </c>
      <c r="B15" s="33" t="s">
        <v>245</v>
      </c>
      <c r="C15" s="34">
        <v>1</v>
      </c>
      <c r="D15" s="35" t="s">
        <v>264</v>
      </c>
      <c r="E15" s="35" t="s">
        <v>265</v>
      </c>
      <c r="F15" s="35" t="s">
        <v>266</v>
      </c>
      <c r="G15" s="35" t="s">
        <v>267</v>
      </c>
      <c r="H15" s="35" t="s">
        <v>268</v>
      </c>
      <c r="I15" s="35" t="s">
        <v>269</v>
      </c>
      <c r="J15" s="35" t="s">
        <v>270</v>
      </c>
      <c r="K15" s="35" t="s">
        <v>271</v>
      </c>
      <c r="L15" s="35" t="s">
        <v>272</v>
      </c>
      <c r="M15" s="35" t="s">
        <v>273</v>
      </c>
      <c r="N15" s="36">
        <v>-0.10324028115822011</v>
      </c>
      <c r="O15" s="35" t="s">
        <v>323</v>
      </c>
      <c r="P15" s="35" t="s">
        <v>324</v>
      </c>
      <c r="Q15" s="35" t="s">
        <v>274</v>
      </c>
      <c r="R15" s="37" t="s">
        <v>325</v>
      </c>
      <c r="S15" s="27"/>
    </row>
    <row r="16" spans="1:19" ht="24" x14ac:dyDescent="0.2">
      <c r="A16" s="38"/>
      <c r="B16" s="38" t="s">
        <v>246</v>
      </c>
      <c r="C16" s="39"/>
      <c r="D16" s="40">
        <v>3.043121849329898E-9</v>
      </c>
      <c r="E16" s="40">
        <v>1.446883805357579E-7</v>
      </c>
      <c r="F16" s="40">
        <v>2.934228242223198E-16</v>
      </c>
      <c r="G16" s="40">
        <v>5.5204582393172428E-8</v>
      </c>
      <c r="H16" s="40">
        <v>9.1166666539499989E-12</v>
      </c>
      <c r="I16" s="40">
        <v>8.1186545686089079E-7</v>
      </c>
      <c r="J16" s="40">
        <v>4.1271387530779924E-6</v>
      </c>
      <c r="K16" s="40">
        <v>2.210338450290397E-3</v>
      </c>
      <c r="L16" s="40">
        <v>4.3563054595434223E-4</v>
      </c>
      <c r="M16" s="40">
        <v>4.7477308096095667E-7</v>
      </c>
      <c r="N16" s="40">
        <v>0.43246867169647984</v>
      </c>
      <c r="O16" s="40">
        <v>1.1152735190916811E-3</v>
      </c>
      <c r="P16" s="40">
        <v>4.7349072656984951E-5</v>
      </c>
      <c r="Q16" s="40">
        <v>3.5172767361994414E-3</v>
      </c>
      <c r="R16" s="41">
        <v>2.89131688647779E-17</v>
      </c>
      <c r="S16" s="27"/>
    </row>
    <row r="17" spans="1:19" x14ac:dyDescent="0.2">
      <c r="A17" s="42"/>
      <c r="B17" s="42" t="s">
        <v>247</v>
      </c>
      <c r="C17" s="43">
        <v>60</v>
      </c>
      <c r="D17" s="44">
        <v>60</v>
      </c>
      <c r="E17" s="44">
        <v>60</v>
      </c>
      <c r="F17" s="44">
        <v>60</v>
      </c>
      <c r="G17" s="44">
        <v>60</v>
      </c>
      <c r="H17" s="44">
        <v>60</v>
      </c>
      <c r="I17" s="44">
        <v>60</v>
      </c>
      <c r="J17" s="44">
        <v>60</v>
      </c>
      <c r="K17" s="44">
        <v>60</v>
      </c>
      <c r="L17" s="44">
        <v>60</v>
      </c>
      <c r="M17" s="44">
        <v>60</v>
      </c>
      <c r="N17" s="44">
        <v>60</v>
      </c>
      <c r="O17" s="44">
        <v>60</v>
      </c>
      <c r="P17" s="44">
        <v>60</v>
      </c>
      <c r="Q17" s="44">
        <v>60</v>
      </c>
      <c r="R17" s="45">
        <v>60</v>
      </c>
      <c r="S17" s="27"/>
    </row>
    <row r="18" spans="1:19" ht="36" x14ac:dyDescent="0.2">
      <c r="A18" s="42" t="s">
        <v>171</v>
      </c>
      <c r="B18" s="38" t="s">
        <v>245</v>
      </c>
      <c r="C18" s="46" t="s">
        <v>264</v>
      </c>
      <c r="D18" s="47">
        <v>1</v>
      </c>
      <c r="E18" s="48" t="s">
        <v>275</v>
      </c>
      <c r="F18" s="48" t="s">
        <v>276</v>
      </c>
      <c r="G18" s="48" t="s">
        <v>277</v>
      </c>
      <c r="H18" s="48" t="s">
        <v>278</v>
      </c>
      <c r="I18" s="48" t="s">
        <v>279</v>
      </c>
      <c r="J18" s="48" t="s">
        <v>280</v>
      </c>
      <c r="K18" s="48" t="s">
        <v>281</v>
      </c>
      <c r="L18" s="48" t="s">
        <v>282</v>
      </c>
      <c r="M18" s="48" t="s">
        <v>283</v>
      </c>
      <c r="N18" s="40">
        <v>-7.2292232479809093E-2</v>
      </c>
      <c r="O18" s="40">
        <v>0.20772259250504183</v>
      </c>
      <c r="P18" s="48" t="s">
        <v>326</v>
      </c>
      <c r="Q18" s="48" t="s">
        <v>284</v>
      </c>
      <c r="R18" s="49" t="s">
        <v>327</v>
      </c>
      <c r="S18" s="27"/>
    </row>
    <row r="19" spans="1:19" ht="24" x14ac:dyDescent="0.2">
      <c r="A19" s="38"/>
      <c r="B19" s="38" t="s">
        <v>246</v>
      </c>
      <c r="C19" s="50">
        <v>3.043121849329898E-9</v>
      </c>
      <c r="D19" s="51"/>
      <c r="E19" s="40">
        <v>5.9096457470235485E-6</v>
      </c>
      <c r="F19" s="40">
        <v>1.1908329857460755E-13</v>
      </c>
      <c r="G19" s="40">
        <v>1.2309458031643623E-13</v>
      </c>
      <c r="H19" s="40">
        <v>3.6134891391877136E-10</v>
      </c>
      <c r="I19" s="40">
        <v>2.9911852288898403E-8</v>
      </c>
      <c r="J19" s="40">
        <v>2.1450437147087529E-6</v>
      </c>
      <c r="K19" s="40">
        <v>5.3220164554647537E-4</v>
      </c>
      <c r="L19" s="40">
        <v>2.1316936102747413E-2</v>
      </c>
      <c r="M19" s="40">
        <v>2.0327880480836264E-6</v>
      </c>
      <c r="N19" s="40">
        <v>0.58306538319583923</v>
      </c>
      <c r="O19" s="40">
        <v>0.1112521146658129</v>
      </c>
      <c r="P19" s="40">
        <v>4.6718868666301479E-3</v>
      </c>
      <c r="Q19" s="40">
        <v>1.784122517427572E-4</v>
      </c>
      <c r="R19" s="41">
        <v>1.1394294302627498E-15</v>
      </c>
      <c r="S19" s="27"/>
    </row>
    <row r="20" spans="1:19" x14ac:dyDescent="0.2">
      <c r="A20" s="42"/>
      <c r="B20" s="42" t="s">
        <v>247</v>
      </c>
      <c r="C20" s="43">
        <v>60</v>
      </c>
      <c r="D20" s="44">
        <v>60</v>
      </c>
      <c r="E20" s="44">
        <v>60</v>
      </c>
      <c r="F20" s="44">
        <v>60</v>
      </c>
      <c r="G20" s="44">
        <v>60</v>
      </c>
      <c r="H20" s="44">
        <v>60</v>
      </c>
      <c r="I20" s="44">
        <v>60</v>
      </c>
      <c r="J20" s="44">
        <v>60</v>
      </c>
      <c r="K20" s="44">
        <v>60</v>
      </c>
      <c r="L20" s="44">
        <v>60</v>
      </c>
      <c r="M20" s="44">
        <v>60</v>
      </c>
      <c r="N20" s="44">
        <v>60</v>
      </c>
      <c r="O20" s="44">
        <v>60</v>
      </c>
      <c r="P20" s="44">
        <v>60</v>
      </c>
      <c r="Q20" s="44">
        <v>60</v>
      </c>
      <c r="R20" s="45">
        <v>60</v>
      </c>
      <c r="S20" s="27"/>
    </row>
    <row r="21" spans="1:19" ht="36" x14ac:dyDescent="0.2">
      <c r="A21" s="42" t="s">
        <v>172</v>
      </c>
      <c r="B21" s="38" t="s">
        <v>245</v>
      </c>
      <c r="C21" s="46" t="s">
        <v>265</v>
      </c>
      <c r="D21" s="48" t="s">
        <v>275</v>
      </c>
      <c r="E21" s="47">
        <v>1</v>
      </c>
      <c r="F21" s="48" t="s">
        <v>285</v>
      </c>
      <c r="G21" s="48" t="s">
        <v>286</v>
      </c>
      <c r="H21" s="48" t="s">
        <v>287</v>
      </c>
      <c r="I21" s="48" t="s">
        <v>288</v>
      </c>
      <c r="J21" s="48" t="s">
        <v>265</v>
      </c>
      <c r="K21" s="40">
        <v>0.20361996989575534</v>
      </c>
      <c r="L21" s="48" t="s">
        <v>289</v>
      </c>
      <c r="M21" s="48" t="s">
        <v>290</v>
      </c>
      <c r="N21" s="40">
        <v>8.8722130692017814E-2</v>
      </c>
      <c r="O21" s="40">
        <v>0.17231547225159746</v>
      </c>
      <c r="P21" s="48" t="s">
        <v>328</v>
      </c>
      <c r="Q21" s="48" t="s">
        <v>291</v>
      </c>
      <c r="R21" s="49" t="s">
        <v>329</v>
      </c>
      <c r="S21" s="27"/>
    </row>
    <row r="22" spans="1:19" ht="24" x14ac:dyDescent="0.2">
      <c r="A22" s="38"/>
      <c r="B22" s="38" t="s">
        <v>246</v>
      </c>
      <c r="C22" s="50">
        <v>1.446883805357579E-7</v>
      </c>
      <c r="D22" s="40">
        <v>5.9096457470235485E-6</v>
      </c>
      <c r="E22" s="51"/>
      <c r="F22" s="40">
        <v>8.9087101196864485E-7</v>
      </c>
      <c r="G22" s="40">
        <v>5.5951054848256491E-10</v>
      </c>
      <c r="H22" s="40">
        <v>6.4803563403906419E-11</v>
      </c>
      <c r="I22" s="40">
        <v>4.8229536122807132E-4</v>
      </c>
      <c r="J22" s="40">
        <v>1.4307311721493358E-7</v>
      </c>
      <c r="K22" s="40">
        <v>0.11865303097728307</v>
      </c>
      <c r="L22" s="40">
        <v>1.8196456817756539E-2</v>
      </c>
      <c r="M22" s="40">
        <v>5.9083325787184113E-7</v>
      </c>
      <c r="N22" s="40">
        <v>0.50023937580129918</v>
      </c>
      <c r="O22" s="40">
        <v>0.18799130178031084</v>
      </c>
      <c r="P22" s="40">
        <v>3.4869905211435424E-2</v>
      </c>
      <c r="Q22" s="40">
        <v>7.7416148981620751E-3</v>
      </c>
      <c r="R22" s="41">
        <v>2.3833296760358361E-11</v>
      </c>
      <c r="S22" s="27"/>
    </row>
    <row r="23" spans="1:19" x14ac:dyDescent="0.2">
      <c r="A23" s="42"/>
      <c r="B23" s="42" t="s">
        <v>247</v>
      </c>
      <c r="C23" s="43">
        <v>60</v>
      </c>
      <c r="D23" s="44">
        <v>60</v>
      </c>
      <c r="E23" s="44">
        <v>60</v>
      </c>
      <c r="F23" s="44">
        <v>60</v>
      </c>
      <c r="G23" s="44">
        <v>60</v>
      </c>
      <c r="H23" s="44">
        <v>60</v>
      </c>
      <c r="I23" s="44">
        <v>60</v>
      </c>
      <c r="J23" s="44">
        <v>60</v>
      </c>
      <c r="K23" s="44">
        <v>60</v>
      </c>
      <c r="L23" s="44">
        <v>60</v>
      </c>
      <c r="M23" s="44">
        <v>60</v>
      </c>
      <c r="N23" s="44">
        <v>60</v>
      </c>
      <c r="O23" s="44">
        <v>60</v>
      </c>
      <c r="P23" s="44">
        <v>60</v>
      </c>
      <c r="Q23" s="44">
        <v>60</v>
      </c>
      <c r="R23" s="45">
        <v>60</v>
      </c>
      <c r="S23" s="27"/>
    </row>
    <row r="24" spans="1:19" ht="36" x14ac:dyDescent="0.2">
      <c r="A24" s="42" t="s">
        <v>173</v>
      </c>
      <c r="B24" s="38" t="s">
        <v>245</v>
      </c>
      <c r="C24" s="46" t="s">
        <v>266</v>
      </c>
      <c r="D24" s="48" t="s">
        <v>276</v>
      </c>
      <c r="E24" s="48" t="s">
        <v>285</v>
      </c>
      <c r="F24" s="47">
        <v>1</v>
      </c>
      <c r="G24" s="48" t="s">
        <v>292</v>
      </c>
      <c r="H24" s="48" t="s">
        <v>293</v>
      </c>
      <c r="I24" s="48" t="s">
        <v>294</v>
      </c>
      <c r="J24" s="48" t="s">
        <v>295</v>
      </c>
      <c r="K24" s="48" t="s">
        <v>296</v>
      </c>
      <c r="L24" s="48" t="s">
        <v>297</v>
      </c>
      <c r="M24" s="48" t="s">
        <v>298</v>
      </c>
      <c r="N24" s="40">
        <v>-0.11962490467283007</v>
      </c>
      <c r="O24" s="48" t="s">
        <v>330</v>
      </c>
      <c r="P24" s="48" t="s">
        <v>331</v>
      </c>
      <c r="Q24" s="48" t="s">
        <v>299</v>
      </c>
      <c r="R24" s="49" t="s">
        <v>332</v>
      </c>
      <c r="S24" s="27"/>
    </row>
    <row r="25" spans="1:19" ht="24" x14ac:dyDescent="0.2">
      <c r="A25" s="38"/>
      <c r="B25" s="38" t="s">
        <v>246</v>
      </c>
      <c r="C25" s="50">
        <v>2.934228242223198E-16</v>
      </c>
      <c r="D25" s="40">
        <v>1.1908329857460755E-13</v>
      </c>
      <c r="E25" s="40">
        <v>8.9087101196864485E-7</v>
      </c>
      <c r="F25" s="51"/>
      <c r="G25" s="40">
        <v>1.6115028857970978E-10</v>
      </c>
      <c r="H25" s="40">
        <v>7.5546733528504979E-15</v>
      </c>
      <c r="I25" s="40">
        <v>8.5232806044029504E-15</v>
      </c>
      <c r="J25" s="40">
        <v>3.0584145043370571E-7</v>
      </c>
      <c r="K25" s="40">
        <v>1.5194830674974399E-2</v>
      </c>
      <c r="L25" s="40">
        <v>2.9189589169658703E-4</v>
      </c>
      <c r="M25" s="40">
        <v>7.2527352246944528E-9</v>
      </c>
      <c r="N25" s="40">
        <v>0.36261513478490714</v>
      </c>
      <c r="O25" s="40">
        <v>2.0629767224517711E-5</v>
      </c>
      <c r="P25" s="40">
        <v>4.5006557803260688E-6</v>
      </c>
      <c r="Q25" s="40">
        <v>2.3075298130483101E-3</v>
      </c>
      <c r="R25" s="41">
        <v>2.2606576120103196E-24</v>
      </c>
      <c r="S25" s="27"/>
    </row>
    <row r="26" spans="1:19" x14ac:dyDescent="0.2">
      <c r="A26" s="42"/>
      <c r="B26" s="42" t="s">
        <v>247</v>
      </c>
      <c r="C26" s="43">
        <v>60</v>
      </c>
      <c r="D26" s="44">
        <v>60</v>
      </c>
      <c r="E26" s="44">
        <v>60</v>
      </c>
      <c r="F26" s="44">
        <v>60</v>
      </c>
      <c r="G26" s="44">
        <v>60</v>
      </c>
      <c r="H26" s="44">
        <v>60</v>
      </c>
      <c r="I26" s="44">
        <v>60</v>
      </c>
      <c r="J26" s="44">
        <v>60</v>
      </c>
      <c r="K26" s="44">
        <v>60</v>
      </c>
      <c r="L26" s="44">
        <v>60</v>
      </c>
      <c r="M26" s="44">
        <v>60</v>
      </c>
      <c r="N26" s="44">
        <v>60</v>
      </c>
      <c r="O26" s="44">
        <v>60</v>
      </c>
      <c r="P26" s="44">
        <v>60</v>
      </c>
      <c r="Q26" s="44">
        <v>60</v>
      </c>
      <c r="R26" s="45">
        <v>60</v>
      </c>
      <c r="S26" s="27"/>
    </row>
    <row r="27" spans="1:19" ht="36" x14ac:dyDescent="0.2">
      <c r="A27" s="42" t="s">
        <v>174</v>
      </c>
      <c r="B27" s="38" t="s">
        <v>245</v>
      </c>
      <c r="C27" s="46" t="s">
        <v>267</v>
      </c>
      <c r="D27" s="48" t="s">
        <v>277</v>
      </c>
      <c r="E27" s="48" t="s">
        <v>286</v>
      </c>
      <c r="F27" s="48" t="s">
        <v>292</v>
      </c>
      <c r="G27" s="47">
        <v>1</v>
      </c>
      <c r="H27" s="48" t="s">
        <v>300</v>
      </c>
      <c r="I27" s="48" t="s">
        <v>301</v>
      </c>
      <c r="J27" s="48" t="s">
        <v>302</v>
      </c>
      <c r="K27" s="48" t="s">
        <v>303</v>
      </c>
      <c r="L27" s="48" t="s">
        <v>304</v>
      </c>
      <c r="M27" s="48" t="s">
        <v>305</v>
      </c>
      <c r="N27" s="40">
        <v>-7.4804564134802562E-2</v>
      </c>
      <c r="O27" s="48" t="s">
        <v>333</v>
      </c>
      <c r="P27" s="48" t="s">
        <v>334</v>
      </c>
      <c r="Q27" s="48" t="s">
        <v>306</v>
      </c>
      <c r="R27" s="49" t="s">
        <v>335</v>
      </c>
      <c r="S27" s="27"/>
    </row>
    <row r="28" spans="1:19" ht="24" x14ac:dyDescent="0.2">
      <c r="A28" s="38"/>
      <c r="B28" s="38" t="s">
        <v>246</v>
      </c>
      <c r="C28" s="50">
        <v>5.5204582393172428E-8</v>
      </c>
      <c r="D28" s="40">
        <v>1.2309458031643623E-13</v>
      </c>
      <c r="E28" s="40">
        <v>5.5951054848256491E-10</v>
      </c>
      <c r="F28" s="40">
        <v>1.6115028857970978E-10</v>
      </c>
      <c r="G28" s="51"/>
      <c r="H28" s="40">
        <v>1.341867729630253E-9</v>
      </c>
      <c r="I28" s="40">
        <v>9.3810276817830996E-8</v>
      </c>
      <c r="J28" s="40">
        <v>4.9084827696191145E-9</v>
      </c>
      <c r="K28" s="40">
        <v>1.1333432141171301E-2</v>
      </c>
      <c r="L28" s="40">
        <v>6.6792365785393383E-4</v>
      </c>
      <c r="M28" s="40">
        <v>4.9116650443263131E-8</v>
      </c>
      <c r="N28" s="40">
        <v>0.57000677671468947</v>
      </c>
      <c r="O28" s="40">
        <v>4.3415872321156977E-2</v>
      </c>
      <c r="P28" s="40">
        <v>6.3998506477411969E-4</v>
      </c>
      <c r="Q28" s="40">
        <v>4.1433346566810593E-4</v>
      </c>
      <c r="R28" s="41">
        <v>2.1729123317754611E-17</v>
      </c>
      <c r="S28" s="27"/>
    </row>
    <row r="29" spans="1:19" x14ac:dyDescent="0.2">
      <c r="A29" s="42"/>
      <c r="B29" s="42" t="s">
        <v>247</v>
      </c>
      <c r="C29" s="43">
        <v>60</v>
      </c>
      <c r="D29" s="44">
        <v>60</v>
      </c>
      <c r="E29" s="44">
        <v>60</v>
      </c>
      <c r="F29" s="44">
        <v>60</v>
      </c>
      <c r="G29" s="44">
        <v>60</v>
      </c>
      <c r="H29" s="44">
        <v>60</v>
      </c>
      <c r="I29" s="44">
        <v>60</v>
      </c>
      <c r="J29" s="44">
        <v>60</v>
      </c>
      <c r="K29" s="44">
        <v>60</v>
      </c>
      <c r="L29" s="44">
        <v>60</v>
      </c>
      <c r="M29" s="44">
        <v>60</v>
      </c>
      <c r="N29" s="44">
        <v>60</v>
      </c>
      <c r="O29" s="44">
        <v>60</v>
      </c>
      <c r="P29" s="44">
        <v>60</v>
      </c>
      <c r="Q29" s="44">
        <v>60</v>
      </c>
      <c r="R29" s="45">
        <v>60</v>
      </c>
      <c r="S29" s="27"/>
    </row>
    <row r="30" spans="1:19" ht="36" x14ac:dyDescent="0.2">
      <c r="A30" s="42" t="s">
        <v>175</v>
      </c>
      <c r="B30" s="38" t="s">
        <v>245</v>
      </c>
      <c r="C30" s="46" t="s">
        <v>268</v>
      </c>
      <c r="D30" s="48" t="s">
        <v>278</v>
      </c>
      <c r="E30" s="48" t="s">
        <v>287</v>
      </c>
      <c r="F30" s="48" t="s">
        <v>293</v>
      </c>
      <c r="G30" s="48" t="s">
        <v>300</v>
      </c>
      <c r="H30" s="47">
        <v>1</v>
      </c>
      <c r="I30" s="48" t="s">
        <v>307</v>
      </c>
      <c r="J30" s="48" t="s">
        <v>308</v>
      </c>
      <c r="K30" s="48" t="s">
        <v>309</v>
      </c>
      <c r="L30" s="48" t="s">
        <v>310</v>
      </c>
      <c r="M30" s="48" t="s">
        <v>311</v>
      </c>
      <c r="N30" s="40">
        <v>2.9433776913787832E-2</v>
      </c>
      <c r="O30" s="48" t="s">
        <v>336</v>
      </c>
      <c r="P30" s="48" t="s">
        <v>299</v>
      </c>
      <c r="Q30" s="48" t="s">
        <v>309</v>
      </c>
      <c r="R30" s="49" t="s">
        <v>337</v>
      </c>
      <c r="S30" s="27"/>
    </row>
    <row r="31" spans="1:19" ht="24" x14ac:dyDescent="0.2">
      <c r="A31" s="38"/>
      <c r="B31" s="38" t="s">
        <v>246</v>
      </c>
      <c r="C31" s="50">
        <v>9.1166666539499989E-12</v>
      </c>
      <c r="D31" s="40">
        <v>3.6134891391877136E-10</v>
      </c>
      <c r="E31" s="40">
        <v>6.4803563403906419E-11</v>
      </c>
      <c r="F31" s="40">
        <v>7.5546733528504979E-15</v>
      </c>
      <c r="G31" s="40">
        <v>1.341867729630253E-9</v>
      </c>
      <c r="H31" s="51"/>
      <c r="I31" s="40">
        <v>6.2341047773268025E-8</v>
      </c>
      <c r="J31" s="40">
        <v>1.9175539924478857E-10</v>
      </c>
      <c r="K31" s="40">
        <v>2.5356872553303138E-3</v>
      </c>
      <c r="L31" s="40">
        <v>3.9635720756148844E-3</v>
      </c>
      <c r="M31" s="40">
        <v>7.8450568013341392E-6</v>
      </c>
      <c r="N31" s="40">
        <v>0.82334458402395017</v>
      </c>
      <c r="O31" s="40">
        <v>1.851191780613985E-3</v>
      </c>
      <c r="P31" s="40">
        <v>2.3416619106525509E-3</v>
      </c>
      <c r="Q31" s="40">
        <v>2.5586722947319286E-3</v>
      </c>
      <c r="R31" s="41">
        <v>2.6734123891071778E-19</v>
      </c>
      <c r="S31" s="27"/>
    </row>
    <row r="32" spans="1:19" x14ac:dyDescent="0.2">
      <c r="A32" s="42"/>
      <c r="B32" s="42" t="s">
        <v>247</v>
      </c>
      <c r="C32" s="43">
        <v>60</v>
      </c>
      <c r="D32" s="44">
        <v>60</v>
      </c>
      <c r="E32" s="44">
        <v>60</v>
      </c>
      <c r="F32" s="44">
        <v>60</v>
      </c>
      <c r="G32" s="44">
        <v>60</v>
      </c>
      <c r="H32" s="44">
        <v>60</v>
      </c>
      <c r="I32" s="44">
        <v>60</v>
      </c>
      <c r="J32" s="44">
        <v>60</v>
      </c>
      <c r="K32" s="44">
        <v>60</v>
      </c>
      <c r="L32" s="44">
        <v>60</v>
      </c>
      <c r="M32" s="44">
        <v>60</v>
      </c>
      <c r="N32" s="44">
        <v>60</v>
      </c>
      <c r="O32" s="44">
        <v>60</v>
      </c>
      <c r="P32" s="44">
        <v>60</v>
      </c>
      <c r="Q32" s="44">
        <v>60</v>
      </c>
      <c r="R32" s="45">
        <v>60</v>
      </c>
      <c r="S32" s="27"/>
    </row>
    <row r="33" spans="1:19" ht="36" x14ac:dyDescent="0.2">
      <c r="A33" s="42" t="s">
        <v>176</v>
      </c>
      <c r="B33" s="38" t="s">
        <v>245</v>
      </c>
      <c r="C33" s="46" t="s">
        <v>269</v>
      </c>
      <c r="D33" s="48" t="s">
        <v>279</v>
      </c>
      <c r="E33" s="48" t="s">
        <v>288</v>
      </c>
      <c r="F33" s="48" t="s">
        <v>294</v>
      </c>
      <c r="G33" s="48" t="s">
        <v>301</v>
      </c>
      <c r="H33" s="48" t="s">
        <v>307</v>
      </c>
      <c r="I33" s="47">
        <v>1</v>
      </c>
      <c r="J33" s="48" t="s">
        <v>312</v>
      </c>
      <c r="K33" s="40">
        <v>0.16507450642479587</v>
      </c>
      <c r="L33" s="48" t="s">
        <v>313</v>
      </c>
      <c r="M33" s="48" t="s">
        <v>314</v>
      </c>
      <c r="N33" s="40">
        <v>-7.5413050470680629E-2</v>
      </c>
      <c r="O33" s="48" t="s">
        <v>338</v>
      </c>
      <c r="P33" s="48" t="s">
        <v>339</v>
      </c>
      <c r="Q33" s="48" t="s">
        <v>315</v>
      </c>
      <c r="R33" s="49" t="s">
        <v>340</v>
      </c>
      <c r="S33" s="27"/>
    </row>
    <row r="34" spans="1:19" ht="24" x14ac:dyDescent="0.2">
      <c r="A34" s="38"/>
      <c r="B34" s="38" t="s">
        <v>246</v>
      </c>
      <c r="C34" s="50">
        <v>8.1186545686089079E-7</v>
      </c>
      <c r="D34" s="40">
        <v>2.9911852288898403E-8</v>
      </c>
      <c r="E34" s="40">
        <v>4.8229536122807132E-4</v>
      </c>
      <c r="F34" s="40">
        <v>8.5232806044029504E-15</v>
      </c>
      <c r="G34" s="40">
        <v>9.3810276817830996E-8</v>
      </c>
      <c r="H34" s="40">
        <v>6.2341047773268025E-8</v>
      </c>
      <c r="I34" s="51"/>
      <c r="J34" s="40">
        <v>6.8353297832034249E-6</v>
      </c>
      <c r="K34" s="40">
        <v>0.20751377081160513</v>
      </c>
      <c r="L34" s="40">
        <v>2.4729273123780073E-3</v>
      </c>
      <c r="M34" s="40">
        <v>8.8014091651379277E-5</v>
      </c>
      <c r="N34" s="40">
        <v>0.5668645426058796</v>
      </c>
      <c r="O34" s="40">
        <v>4.8092347030023793E-3</v>
      </c>
      <c r="P34" s="40">
        <v>1.939534939764036E-3</v>
      </c>
      <c r="Q34" s="40">
        <v>1.0973226213341946E-2</v>
      </c>
      <c r="R34" s="41">
        <v>4.9048405808732682E-12</v>
      </c>
      <c r="S34" s="27"/>
    </row>
    <row r="35" spans="1:19" x14ac:dyDescent="0.2">
      <c r="A35" s="42"/>
      <c r="B35" s="42" t="s">
        <v>247</v>
      </c>
      <c r="C35" s="43">
        <v>60</v>
      </c>
      <c r="D35" s="44">
        <v>60</v>
      </c>
      <c r="E35" s="44">
        <v>60</v>
      </c>
      <c r="F35" s="44">
        <v>60</v>
      </c>
      <c r="G35" s="44">
        <v>60</v>
      </c>
      <c r="H35" s="44">
        <v>60</v>
      </c>
      <c r="I35" s="44">
        <v>60</v>
      </c>
      <c r="J35" s="44">
        <v>60</v>
      </c>
      <c r="K35" s="44">
        <v>60</v>
      </c>
      <c r="L35" s="44">
        <v>60</v>
      </c>
      <c r="M35" s="44">
        <v>60</v>
      </c>
      <c r="N35" s="44">
        <v>60</v>
      </c>
      <c r="O35" s="44">
        <v>60</v>
      </c>
      <c r="P35" s="44">
        <v>60</v>
      </c>
      <c r="Q35" s="44">
        <v>60</v>
      </c>
      <c r="R35" s="45">
        <v>60</v>
      </c>
      <c r="S35" s="27"/>
    </row>
    <row r="36" spans="1:19" ht="36" x14ac:dyDescent="0.2">
      <c r="A36" s="42" t="s">
        <v>177</v>
      </c>
      <c r="B36" s="38" t="s">
        <v>245</v>
      </c>
      <c r="C36" s="46" t="s">
        <v>270</v>
      </c>
      <c r="D36" s="48" t="s">
        <v>280</v>
      </c>
      <c r="E36" s="48" t="s">
        <v>265</v>
      </c>
      <c r="F36" s="48" t="s">
        <v>295</v>
      </c>
      <c r="G36" s="48" t="s">
        <v>302</v>
      </c>
      <c r="H36" s="48" t="s">
        <v>308</v>
      </c>
      <c r="I36" s="48" t="s">
        <v>312</v>
      </c>
      <c r="J36" s="47">
        <v>1</v>
      </c>
      <c r="K36" s="40">
        <v>0.1490211051903044</v>
      </c>
      <c r="L36" s="48" t="s">
        <v>316</v>
      </c>
      <c r="M36" s="48" t="s">
        <v>317</v>
      </c>
      <c r="N36" s="40">
        <v>-8.1569066414834218E-2</v>
      </c>
      <c r="O36" s="48" t="s">
        <v>341</v>
      </c>
      <c r="P36" s="48" t="s">
        <v>342</v>
      </c>
      <c r="Q36" s="48" t="s">
        <v>318</v>
      </c>
      <c r="R36" s="49" t="s">
        <v>329</v>
      </c>
      <c r="S36" s="27"/>
    </row>
    <row r="37" spans="1:19" ht="24" x14ac:dyDescent="0.2">
      <c r="A37" s="38"/>
      <c r="B37" s="38" t="s">
        <v>246</v>
      </c>
      <c r="C37" s="50">
        <v>4.1271387530779924E-6</v>
      </c>
      <c r="D37" s="40">
        <v>2.1450437147087529E-6</v>
      </c>
      <c r="E37" s="40">
        <v>1.4307311721493358E-7</v>
      </c>
      <c r="F37" s="40">
        <v>3.0584145043370571E-7</v>
      </c>
      <c r="G37" s="40">
        <v>4.9084827696191145E-9</v>
      </c>
      <c r="H37" s="40">
        <v>1.9175539924478857E-10</v>
      </c>
      <c r="I37" s="40">
        <v>6.8353297832034249E-6</v>
      </c>
      <c r="J37" s="51"/>
      <c r="K37" s="40">
        <v>0.25579362188569849</v>
      </c>
      <c r="L37" s="40">
        <v>3.9420677361182187E-4</v>
      </c>
      <c r="M37" s="40">
        <v>6.2183763093959953E-5</v>
      </c>
      <c r="N37" s="40">
        <v>0.53553838777276541</v>
      </c>
      <c r="O37" s="40">
        <v>9.5729041774834916E-3</v>
      </c>
      <c r="P37" s="40">
        <v>1.2642556576866448E-2</v>
      </c>
      <c r="Q37" s="40">
        <v>2.855935476328093E-2</v>
      </c>
      <c r="R37" s="41">
        <v>2.214704055475725E-11</v>
      </c>
      <c r="S37" s="27"/>
    </row>
    <row r="38" spans="1:19" x14ac:dyDescent="0.2">
      <c r="A38" s="42"/>
      <c r="B38" s="42" t="s">
        <v>247</v>
      </c>
      <c r="C38" s="43">
        <v>60</v>
      </c>
      <c r="D38" s="44">
        <v>60</v>
      </c>
      <c r="E38" s="44">
        <v>60</v>
      </c>
      <c r="F38" s="44">
        <v>60</v>
      </c>
      <c r="G38" s="44">
        <v>60</v>
      </c>
      <c r="H38" s="44">
        <v>60</v>
      </c>
      <c r="I38" s="44">
        <v>60</v>
      </c>
      <c r="J38" s="44">
        <v>60</v>
      </c>
      <c r="K38" s="44">
        <v>60</v>
      </c>
      <c r="L38" s="44">
        <v>60</v>
      </c>
      <c r="M38" s="44">
        <v>60</v>
      </c>
      <c r="N38" s="44">
        <v>60</v>
      </c>
      <c r="O38" s="44">
        <v>60</v>
      </c>
      <c r="P38" s="44">
        <v>60</v>
      </c>
      <c r="Q38" s="44">
        <v>60</v>
      </c>
      <c r="R38" s="45">
        <v>60</v>
      </c>
      <c r="S38" s="27"/>
    </row>
    <row r="39" spans="1:19" ht="36" x14ac:dyDescent="0.2">
      <c r="A39" s="42" t="s">
        <v>178</v>
      </c>
      <c r="B39" s="38" t="s">
        <v>245</v>
      </c>
      <c r="C39" s="46" t="s">
        <v>271</v>
      </c>
      <c r="D39" s="48" t="s">
        <v>281</v>
      </c>
      <c r="E39" s="40">
        <v>0.20361996989575534</v>
      </c>
      <c r="F39" s="48" t="s">
        <v>296</v>
      </c>
      <c r="G39" s="48" t="s">
        <v>303</v>
      </c>
      <c r="H39" s="48" t="s">
        <v>309</v>
      </c>
      <c r="I39" s="40">
        <v>0.16507450642479587</v>
      </c>
      <c r="J39" s="40">
        <v>0.1490211051903044</v>
      </c>
      <c r="K39" s="47">
        <v>1</v>
      </c>
      <c r="L39" s="40">
        <v>-7.6399697648838874E-2</v>
      </c>
      <c r="M39" s="40">
        <v>0.22668546545523771</v>
      </c>
      <c r="N39" s="40">
        <v>0.20037314346049892</v>
      </c>
      <c r="O39" s="40">
        <v>-6.0827197261248328E-2</v>
      </c>
      <c r="P39" s="40">
        <v>7.769657098930402E-2</v>
      </c>
      <c r="Q39" s="48" t="s">
        <v>319</v>
      </c>
      <c r="R39" s="49" t="s">
        <v>334</v>
      </c>
      <c r="S39" s="27"/>
    </row>
    <row r="40" spans="1:19" ht="24" x14ac:dyDescent="0.2">
      <c r="A40" s="38"/>
      <c r="B40" s="38" t="s">
        <v>246</v>
      </c>
      <c r="C40" s="50">
        <v>2.210338450290397E-3</v>
      </c>
      <c r="D40" s="40">
        <v>5.3220164554647537E-4</v>
      </c>
      <c r="E40" s="40">
        <v>0.11865303097728307</v>
      </c>
      <c r="F40" s="40">
        <v>1.5194830674974399E-2</v>
      </c>
      <c r="G40" s="40">
        <v>1.1333432141171301E-2</v>
      </c>
      <c r="H40" s="40">
        <v>2.5356872553303138E-3</v>
      </c>
      <c r="I40" s="40">
        <v>0.20751377081160513</v>
      </c>
      <c r="J40" s="40">
        <v>0.25579362188569849</v>
      </c>
      <c r="K40" s="51"/>
      <c r="L40" s="40">
        <v>0.56178673629573961</v>
      </c>
      <c r="M40" s="40">
        <v>8.1558687901122029E-2</v>
      </c>
      <c r="N40" s="40">
        <v>0.12477201611291598</v>
      </c>
      <c r="O40" s="40">
        <v>0.64430944636052812</v>
      </c>
      <c r="P40" s="40">
        <v>0.55514509819056335</v>
      </c>
      <c r="Q40" s="40">
        <v>1.3356913993430714E-4</v>
      </c>
      <c r="R40" s="41">
        <v>6.4335822794629434E-4</v>
      </c>
      <c r="S40" s="27"/>
    </row>
    <row r="41" spans="1:19" x14ac:dyDescent="0.2">
      <c r="A41" s="42"/>
      <c r="B41" s="42" t="s">
        <v>247</v>
      </c>
      <c r="C41" s="43">
        <v>60</v>
      </c>
      <c r="D41" s="44">
        <v>60</v>
      </c>
      <c r="E41" s="44">
        <v>60</v>
      </c>
      <c r="F41" s="44">
        <v>60</v>
      </c>
      <c r="G41" s="44">
        <v>60</v>
      </c>
      <c r="H41" s="44">
        <v>60</v>
      </c>
      <c r="I41" s="44">
        <v>60</v>
      </c>
      <c r="J41" s="44">
        <v>60</v>
      </c>
      <c r="K41" s="44">
        <v>60</v>
      </c>
      <c r="L41" s="44">
        <v>60</v>
      </c>
      <c r="M41" s="44">
        <v>60</v>
      </c>
      <c r="N41" s="44">
        <v>60</v>
      </c>
      <c r="O41" s="44">
        <v>60</v>
      </c>
      <c r="P41" s="44">
        <v>60</v>
      </c>
      <c r="Q41" s="44">
        <v>60</v>
      </c>
      <c r="R41" s="45">
        <v>60</v>
      </c>
      <c r="S41" s="27"/>
    </row>
    <row r="42" spans="1:19" ht="36" x14ac:dyDescent="0.2">
      <c r="A42" s="42" t="s">
        <v>180</v>
      </c>
      <c r="B42" s="38" t="s">
        <v>245</v>
      </c>
      <c r="C42" s="46" t="s">
        <v>272</v>
      </c>
      <c r="D42" s="48" t="s">
        <v>282</v>
      </c>
      <c r="E42" s="48" t="s">
        <v>289</v>
      </c>
      <c r="F42" s="48" t="s">
        <v>297</v>
      </c>
      <c r="G42" s="48" t="s">
        <v>304</v>
      </c>
      <c r="H42" s="48" t="s">
        <v>310</v>
      </c>
      <c r="I42" s="48" t="s">
        <v>313</v>
      </c>
      <c r="J42" s="48" t="s">
        <v>316</v>
      </c>
      <c r="K42" s="40">
        <v>-7.6399697648838874E-2</v>
      </c>
      <c r="L42" s="47">
        <v>1</v>
      </c>
      <c r="M42" s="48" t="s">
        <v>320</v>
      </c>
      <c r="N42" s="48" t="s">
        <v>321</v>
      </c>
      <c r="O42" s="48" t="s">
        <v>301</v>
      </c>
      <c r="P42" s="48" t="s">
        <v>343</v>
      </c>
      <c r="Q42" s="40">
        <v>6.0921611511351361E-3</v>
      </c>
      <c r="R42" s="49" t="s">
        <v>344</v>
      </c>
      <c r="S42" s="27"/>
    </row>
    <row r="43" spans="1:19" ht="24" x14ac:dyDescent="0.2">
      <c r="A43" s="38"/>
      <c r="B43" s="38" t="s">
        <v>246</v>
      </c>
      <c r="C43" s="50">
        <v>4.3563054595434223E-4</v>
      </c>
      <c r="D43" s="40">
        <v>2.1316936102747413E-2</v>
      </c>
      <c r="E43" s="40">
        <v>1.8196456817756539E-2</v>
      </c>
      <c r="F43" s="40">
        <v>2.9189589169658703E-4</v>
      </c>
      <c r="G43" s="40">
        <v>6.6792365785393383E-4</v>
      </c>
      <c r="H43" s="40">
        <v>3.9635720756148844E-3</v>
      </c>
      <c r="I43" s="40">
        <v>2.4729273123780073E-3</v>
      </c>
      <c r="J43" s="40">
        <v>3.9420677361182187E-4</v>
      </c>
      <c r="K43" s="40">
        <v>0.56178673629573961</v>
      </c>
      <c r="L43" s="51"/>
      <c r="M43" s="40">
        <v>2.2103186383699419E-6</v>
      </c>
      <c r="N43" s="40">
        <v>5.6219474332416272E-5</v>
      </c>
      <c r="O43" s="40">
        <v>9.4604588730418143E-8</v>
      </c>
      <c r="P43" s="40">
        <v>1.5176169226193908E-6</v>
      </c>
      <c r="Q43" s="40">
        <v>0.96315291350185517</v>
      </c>
      <c r="R43" s="41">
        <v>8.2652295183973006E-6</v>
      </c>
      <c r="S43" s="27"/>
    </row>
    <row r="44" spans="1:19" x14ac:dyDescent="0.2">
      <c r="A44" s="42"/>
      <c r="B44" s="42" t="s">
        <v>247</v>
      </c>
      <c r="C44" s="43">
        <v>60</v>
      </c>
      <c r="D44" s="44">
        <v>60</v>
      </c>
      <c r="E44" s="44">
        <v>60</v>
      </c>
      <c r="F44" s="44">
        <v>60</v>
      </c>
      <c r="G44" s="44">
        <v>60</v>
      </c>
      <c r="H44" s="44">
        <v>60</v>
      </c>
      <c r="I44" s="44">
        <v>60</v>
      </c>
      <c r="J44" s="44">
        <v>60</v>
      </c>
      <c r="K44" s="44">
        <v>60</v>
      </c>
      <c r="L44" s="44">
        <v>60</v>
      </c>
      <c r="M44" s="44">
        <v>60</v>
      </c>
      <c r="N44" s="44">
        <v>60</v>
      </c>
      <c r="O44" s="44">
        <v>60</v>
      </c>
      <c r="P44" s="44">
        <v>60</v>
      </c>
      <c r="Q44" s="44">
        <v>60</v>
      </c>
      <c r="R44" s="45">
        <v>60</v>
      </c>
      <c r="S44" s="27"/>
    </row>
    <row r="45" spans="1:19" ht="36" x14ac:dyDescent="0.2">
      <c r="A45" s="42" t="s">
        <v>179</v>
      </c>
      <c r="B45" s="38" t="s">
        <v>245</v>
      </c>
      <c r="C45" s="46" t="s">
        <v>273</v>
      </c>
      <c r="D45" s="48" t="s">
        <v>283</v>
      </c>
      <c r="E45" s="48" t="s">
        <v>290</v>
      </c>
      <c r="F45" s="48" t="s">
        <v>298</v>
      </c>
      <c r="G45" s="48" t="s">
        <v>305</v>
      </c>
      <c r="H45" s="48" t="s">
        <v>311</v>
      </c>
      <c r="I45" s="48" t="s">
        <v>314</v>
      </c>
      <c r="J45" s="48" t="s">
        <v>317</v>
      </c>
      <c r="K45" s="40">
        <v>0.22668546545523771</v>
      </c>
      <c r="L45" s="48" t="s">
        <v>320</v>
      </c>
      <c r="M45" s="47">
        <v>1</v>
      </c>
      <c r="N45" s="40">
        <v>-0.25418361461188066</v>
      </c>
      <c r="O45" s="48" t="s">
        <v>304</v>
      </c>
      <c r="P45" s="48" t="s">
        <v>345</v>
      </c>
      <c r="Q45" s="48" t="s">
        <v>322</v>
      </c>
      <c r="R45" s="49" t="s">
        <v>346</v>
      </c>
      <c r="S45" s="27"/>
    </row>
    <row r="46" spans="1:19" ht="24" x14ac:dyDescent="0.2">
      <c r="A46" s="38"/>
      <c r="B46" s="38" t="s">
        <v>246</v>
      </c>
      <c r="C46" s="50">
        <v>4.7477308096095667E-7</v>
      </c>
      <c r="D46" s="40">
        <v>2.0327880480836264E-6</v>
      </c>
      <c r="E46" s="40">
        <v>5.9083325787184113E-7</v>
      </c>
      <c r="F46" s="40">
        <v>7.2527352246944528E-9</v>
      </c>
      <c r="G46" s="40">
        <v>4.9116650443263131E-8</v>
      </c>
      <c r="H46" s="40">
        <v>7.8450568013341392E-6</v>
      </c>
      <c r="I46" s="40">
        <v>8.8014091651379277E-5</v>
      </c>
      <c r="J46" s="40">
        <v>6.2183763093959953E-5</v>
      </c>
      <c r="K46" s="40">
        <v>8.1558687901122029E-2</v>
      </c>
      <c r="L46" s="40">
        <v>2.2103186383699419E-6</v>
      </c>
      <c r="M46" s="51"/>
      <c r="N46" s="40">
        <v>5.0019269790209431E-2</v>
      </c>
      <c r="O46" s="40">
        <v>6.6603707845834786E-4</v>
      </c>
      <c r="P46" s="40">
        <v>1.1772225899094503E-7</v>
      </c>
      <c r="Q46" s="40">
        <v>4.9512384532803322E-2</v>
      </c>
      <c r="R46" s="41">
        <v>1.4440824848201865E-12</v>
      </c>
      <c r="S46" s="27"/>
    </row>
    <row r="47" spans="1:19" x14ac:dyDescent="0.2">
      <c r="A47" s="42"/>
      <c r="B47" s="42" t="s">
        <v>247</v>
      </c>
      <c r="C47" s="43">
        <v>60</v>
      </c>
      <c r="D47" s="44">
        <v>60</v>
      </c>
      <c r="E47" s="44">
        <v>60</v>
      </c>
      <c r="F47" s="44">
        <v>60</v>
      </c>
      <c r="G47" s="44">
        <v>60</v>
      </c>
      <c r="H47" s="44">
        <v>60</v>
      </c>
      <c r="I47" s="44">
        <v>60</v>
      </c>
      <c r="J47" s="44">
        <v>60</v>
      </c>
      <c r="K47" s="44">
        <v>60</v>
      </c>
      <c r="L47" s="44">
        <v>60</v>
      </c>
      <c r="M47" s="44">
        <v>60</v>
      </c>
      <c r="N47" s="44">
        <v>60</v>
      </c>
      <c r="O47" s="44">
        <v>60</v>
      </c>
      <c r="P47" s="44">
        <v>60</v>
      </c>
      <c r="Q47" s="44">
        <v>60</v>
      </c>
      <c r="R47" s="45">
        <v>60</v>
      </c>
      <c r="S47" s="27"/>
    </row>
    <row r="48" spans="1:19" ht="36" x14ac:dyDescent="0.2">
      <c r="A48" s="59" t="s">
        <v>181</v>
      </c>
      <c r="B48" s="60" t="s">
        <v>245</v>
      </c>
      <c r="C48" s="61">
        <v>-0.10324028115822011</v>
      </c>
      <c r="D48" s="62">
        <v>-7.2292232479809093E-2</v>
      </c>
      <c r="E48" s="62">
        <v>8.8722130692017814E-2</v>
      </c>
      <c r="F48" s="62">
        <v>-0.11962490467283007</v>
      </c>
      <c r="G48" s="62">
        <v>-7.4804564134802562E-2</v>
      </c>
      <c r="H48" s="62">
        <v>2.9433776913787832E-2</v>
      </c>
      <c r="I48" s="62">
        <v>-7.5413050470680629E-2</v>
      </c>
      <c r="J48" s="62">
        <v>-8.1569066414834218E-2</v>
      </c>
      <c r="K48" s="62">
        <v>0.20037314346049892</v>
      </c>
      <c r="L48" s="63" t="s">
        <v>321</v>
      </c>
      <c r="M48" s="62">
        <v>-0.25418361461188066</v>
      </c>
      <c r="N48" s="64">
        <v>1</v>
      </c>
      <c r="O48" s="63" t="s">
        <v>347</v>
      </c>
      <c r="P48" s="63" t="s">
        <v>348</v>
      </c>
      <c r="Q48" s="62">
        <v>0.24423336444282118</v>
      </c>
      <c r="R48" s="65">
        <v>-4.5195519165798281E-2</v>
      </c>
      <c r="S48" s="27"/>
    </row>
    <row r="49" spans="1:19" ht="24" x14ac:dyDescent="0.2">
      <c r="A49" s="60"/>
      <c r="B49" s="60" t="s">
        <v>246</v>
      </c>
      <c r="C49" s="61">
        <v>0.43246867169647984</v>
      </c>
      <c r="D49" s="62">
        <v>0.58306538319583923</v>
      </c>
      <c r="E49" s="62">
        <v>0.50023937580129918</v>
      </c>
      <c r="F49" s="62">
        <v>0.36261513478490714</v>
      </c>
      <c r="G49" s="62">
        <v>0.57000677671468947</v>
      </c>
      <c r="H49" s="62">
        <v>0.82334458402395017</v>
      </c>
      <c r="I49" s="62">
        <v>0.5668645426058796</v>
      </c>
      <c r="J49" s="62">
        <v>0.53553838777276541</v>
      </c>
      <c r="K49" s="62">
        <v>0.12477201611291598</v>
      </c>
      <c r="L49" s="62">
        <v>5.6219474332416272E-5</v>
      </c>
      <c r="M49" s="62">
        <v>5.0019269790209431E-2</v>
      </c>
      <c r="N49" s="66"/>
      <c r="O49" s="62">
        <v>7.8201714808119847E-3</v>
      </c>
      <c r="P49" s="62">
        <v>4.812443881940816E-3</v>
      </c>
      <c r="Q49" s="62">
        <v>6.0024139501447159E-2</v>
      </c>
      <c r="R49" s="65">
        <v>0.73167825851123047</v>
      </c>
      <c r="S49" s="27"/>
    </row>
    <row r="50" spans="1:19" x14ac:dyDescent="0.2">
      <c r="A50" s="59"/>
      <c r="B50" s="59" t="s">
        <v>247</v>
      </c>
      <c r="C50" s="67">
        <v>60</v>
      </c>
      <c r="D50" s="68">
        <v>60</v>
      </c>
      <c r="E50" s="68">
        <v>60</v>
      </c>
      <c r="F50" s="68">
        <v>60</v>
      </c>
      <c r="G50" s="68">
        <v>60</v>
      </c>
      <c r="H50" s="68">
        <v>60</v>
      </c>
      <c r="I50" s="68">
        <v>60</v>
      </c>
      <c r="J50" s="68">
        <v>60</v>
      </c>
      <c r="K50" s="68">
        <v>60</v>
      </c>
      <c r="L50" s="68">
        <v>60</v>
      </c>
      <c r="M50" s="68">
        <v>60</v>
      </c>
      <c r="N50" s="68">
        <v>60</v>
      </c>
      <c r="O50" s="68">
        <v>60</v>
      </c>
      <c r="P50" s="68">
        <v>60</v>
      </c>
      <c r="Q50" s="68">
        <v>60</v>
      </c>
      <c r="R50" s="69">
        <v>60</v>
      </c>
      <c r="S50" s="27"/>
    </row>
    <row r="51" spans="1:19" ht="36" x14ac:dyDescent="0.2">
      <c r="A51" s="42" t="s">
        <v>182</v>
      </c>
      <c r="B51" s="38" t="s">
        <v>245</v>
      </c>
      <c r="C51" s="46" t="s">
        <v>323</v>
      </c>
      <c r="D51" s="40">
        <v>0.20772259250504183</v>
      </c>
      <c r="E51" s="40">
        <v>0.17231547225159746</v>
      </c>
      <c r="F51" s="48" t="s">
        <v>330</v>
      </c>
      <c r="G51" s="48" t="s">
        <v>333</v>
      </c>
      <c r="H51" s="48" t="s">
        <v>336</v>
      </c>
      <c r="I51" s="48" t="s">
        <v>338</v>
      </c>
      <c r="J51" s="48" t="s">
        <v>341</v>
      </c>
      <c r="K51" s="40">
        <v>-6.0827197261248328E-2</v>
      </c>
      <c r="L51" s="48" t="s">
        <v>301</v>
      </c>
      <c r="M51" s="48" t="s">
        <v>304</v>
      </c>
      <c r="N51" s="48" t="s">
        <v>347</v>
      </c>
      <c r="O51" s="47">
        <v>1</v>
      </c>
      <c r="P51" s="48" t="s">
        <v>349</v>
      </c>
      <c r="Q51" s="40">
        <v>-5.4971199200651931E-2</v>
      </c>
      <c r="R51" s="49" t="s">
        <v>350</v>
      </c>
      <c r="S51" s="27"/>
    </row>
    <row r="52" spans="1:19" ht="24" x14ac:dyDescent="0.2">
      <c r="A52" s="38"/>
      <c r="B52" s="38" t="s">
        <v>246</v>
      </c>
      <c r="C52" s="50">
        <v>1.1152735190916811E-3</v>
      </c>
      <c r="D52" s="40">
        <v>0.1112521146658129</v>
      </c>
      <c r="E52" s="40">
        <v>0.18799130178031084</v>
      </c>
      <c r="F52" s="40">
        <v>2.0629767224517711E-5</v>
      </c>
      <c r="G52" s="40">
        <v>4.3415872321156977E-2</v>
      </c>
      <c r="H52" s="40">
        <v>1.851191780613985E-3</v>
      </c>
      <c r="I52" s="40">
        <v>4.8092347030023793E-3</v>
      </c>
      <c r="J52" s="40">
        <v>9.5729041774834916E-3</v>
      </c>
      <c r="K52" s="40">
        <v>0.64430944636052812</v>
      </c>
      <c r="L52" s="40">
        <v>9.4604588730418143E-8</v>
      </c>
      <c r="M52" s="40">
        <v>6.6603707845834786E-4</v>
      </c>
      <c r="N52" s="40">
        <v>7.8201714808119847E-3</v>
      </c>
      <c r="O52" s="51"/>
      <c r="P52" s="40">
        <v>4.8003241598620632E-6</v>
      </c>
      <c r="Q52" s="40">
        <v>0.67655880642528188</v>
      </c>
      <c r="R52" s="41">
        <v>6.4683969618818739E-5</v>
      </c>
      <c r="S52" s="27"/>
    </row>
    <row r="53" spans="1:19" x14ac:dyDescent="0.2">
      <c r="A53" s="42"/>
      <c r="B53" s="42" t="s">
        <v>247</v>
      </c>
      <c r="C53" s="43">
        <v>60</v>
      </c>
      <c r="D53" s="44">
        <v>60</v>
      </c>
      <c r="E53" s="44">
        <v>60</v>
      </c>
      <c r="F53" s="44">
        <v>60</v>
      </c>
      <c r="G53" s="44">
        <v>60</v>
      </c>
      <c r="H53" s="44">
        <v>60</v>
      </c>
      <c r="I53" s="44">
        <v>60</v>
      </c>
      <c r="J53" s="44">
        <v>60</v>
      </c>
      <c r="K53" s="44">
        <v>60</v>
      </c>
      <c r="L53" s="44">
        <v>60</v>
      </c>
      <c r="M53" s="44">
        <v>60</v>
      </c>
      <c r="N53" s="44">
        <v>60</v>
      </c>
      <c r="O53" s="44">
        <v>60</v>
      </c>
      <c r="P53" s="44">
        <v>60</v>
      </c>
      <c r="Q53" s="44">
        <v>60</v>
      </c>
      <c r="R53" s="45">
        <v>60</v>
      </c>
      <c r="S53" s="27"/>
    </row>
    <row r="54" spans="1:19" ht="36" x14ac:dyDescent="0.2">
      <c r="A54" s="42" t="s">
        <v>183</v>
      </c>
      <c r="B54" s="38" t="s">
        <v>245</v>
      </c>
      <c r="C54" s="46" t="s">
        <v>324</v>
      </c>
      <c r="D54" s="48" t="s">
        <v>326</v>
      </c>
      <c r="E54" s="48" t="s">
        <v>328</v>
      </c>
      <c r="F54" s="48" t="s">
        <v>331</v>
      </c>
      <c r="G54" s="48" t="s">
        <v>334</v>
      </c>
      <c r="H54" s="48" t="s">
        <v>299</v>
      </c>
      <c r="I54" s="48" t="s">
        <v>339</v>
      </c>
      <c r="J54" s="48" t="s">
        <v>342</v>
      </c>
      <c r="K54" s="40">
        <v>7.769657098930402E-2</v>
      </c>
      <c r="L54" s="48" t="s">
        <v>343</v>
      </c>
      <c r="M54" s="48" t="s">
        <v>345</v>
      </c>
      <c r="N54" s="48" t="s">
        <v>348</v>
      </c>
      <c r="O54" s="48" t="s">
        <v>349</v>
      </c>
      <c r="P54" s="47">
        <v>1</v>
      </c>
      <c r="Q54" s="40">
        <v>1.7554128224569764E-2</v>
      </c>
      <c r="R54" s="49" t="s">
        <v>351</v>
      </c>
      <c r="S54" s="27"/>
    </row>
    <row r="55" spans="1:19" ht="24" x14ac:dyDescent="0.2">
      <c r="A55" s="38"/>
      <c r="B55" s="38" t="s">
        <v>246</v>
      </c>
      <c r="C55" s="50">
        <v>4.7349072656984951E-5</v>
      </c>
      <c r="D55" s="40">
        <v>4.6718868666301479E-3</v>
      </c>
      <c r="E55" s="40">
        <v>3.4869905211435424E-2</v>
      </c>
      <c r="F55" s="40">
        <v>4.5006557803260688E-6</v>
      </c>
      <c r="G55" s="40">
        <v>6.3998506477411969E-4</v>
      </c>
      <c r="H55" s="40">
        <v>2.3416619106525509E-3</v>
      </c>
      <c r="I55" s="40">
        <v>1.939534939764036E-3</v>
      </c>
      <c r="J55" s="40">
        <v>1.2642556576866448E-2</v>
      </c>
      <c r="K55" s="40">
        <v>0.55514509819056335</v>
      </c>
      <c r="L55" s="40">
        <v>1.5176169226193908E-6</v>
      </c>
      <c r="M55" s="40">
        <v>1.1772225899094503E-7</v>
      </c>
      <c r="N55" s="40">
        <v>4.812443881940816E-3</v>
      </c>
      <c r="O55" s="40">
        <v>4.8003241598620632E-6</v>
      </c>
      <c r="P55" s="51"/>
      <c r="Q55" s="40">
        <v>0.89409566684118469</v>
      </c>
      <c r="R55" s="41">
        <v>1.0281724922647301E-6</v>
      </c>
      <c r="S55" s="27"/>
    </row>
    <row r="56" spans="1:19" x14ac:dyDescent="0.2">
      <c r="A56" s="42"/>
      <c r="B56" s="42" t="s">
        <v>247</v>
      </c>
      <c r="C56" s="43">
        <v>60</v>
      </c>
      <c r="D56" s="44">
        <v>60</v>
      </c>
      <c r="E56" s="44">
        <v>60</v>
      </c>
      <c r="F56" s="44">
        <v>60</v>
      </c>
      <c r="G56" s="44">
        <v>60</v>
      </c>
      <c r="H56" s="44">
        <v>60</v>
      </c>
      <c r="I56" s="44">
        <v>60</v>
      </c>
      <c r="J56" s="44">
        <v>60</v>
      </c>
      <c r="K56" s="44">
        <v>60</v>
      </c>
      <c r="L56" s="44">
        <v>60</v>
      </c>
      <c r="M56" s="44">
        <v>60</v>
      </c>
      <c r="N56" s="44">
        <v>60</v>
      </c>
      <c r="O56" s="44">
        <v>60</v>
      </c>
      <c r="P56" s="44">
        <v>60</v>
      </c>
      <c r="Q56" s="44">
        <v>60</v>
      </c>
      <c r="R56" s="45">
        <v>60</v>
      </c>
      <c r="S56" s="27"/>
    </row>
    <row r="57" spans="1:19" ht="36" x14ac:dyDescent="0.2">
      <c r="A57" s="42" t="s">
        <v>184</v>
      </c>
      <c r="B57" s="38" t="s">
        <v>245</v>
      </c>
      <c r="C57" s="46" t="s">
        <v>274</v>
      </c>
      <c r="D57" s="48" t="s">
        <v>284</v>
      </c>
      <c r="E57" s="48" t="s">
        <v>291</v>
      </c>
      <c r="F57" s="48" t="s">
        <v>299</v>
      </c>
      <c r="G57" s="48" t="s">
        <v>306</v>
      </c>
      <c r="H57" s="48" t="s">
        <v>309</v>
      </c>
      <c r="I57" s="48" t="s">
        <v>315</v>
      </c>
      <c r="J57" s="48" t="s">
        <v>318</v>
      </c>
      <c r="K57" s="48" t="s">
        <v>319</v>
      </c>
      <c r="L57" s="40">
        <v>6.0921611511351361E-3</v>
      </c>
      <c r="M57" s="48" t="s">
        <v>322</v>
      </c>
      <c r="N57" s="40">
        <v>0.24423336444282118</v>
      </c>
      <c r="O57" s="40">
        <v>-5.4971199200651931E-2</v>
      </c>
      <c r="P57" s="40">
        <v>1.7554128224569764E-2</v>
      </c>
      <c r="Q57" s="47">
        <v>1</v>
      </c>
      <c r="R57" s="49" t="s">
        <v>352</v>
      </c>
      <c r="S57" s="27"/>
    </row>
    <row r="58" spans="1:19" ht="24" x14ac:dyDescent="0.2">
      <c r="A58" s="38"/>
      <c r="B58" s="38" t="s">
        <v>246</v>
      </c>
      <c r="C58" s="50">
        <v>3.5172767361994414E-3</v>
      </c>
      <c r="D58" s="40">
        <v>1.784122517427572E-4</v>
      </c>
      <c r="E58" s="40">
        <v>7.7416148981620751E-3</v>
      </c>
      <c r="F58" s="40">
        <v>2.3075298130483101E-3</v>
      </c>
      <c r="G58" s="40">
        <v>4.1433346566810593E-4</v>
      </c>
      <c r="H58" s="40">
        <v>2.5586722947319286E-3</v>
      </c>
      <c r="I58" s="40">
        <v>1.0973226213341946E-2</v>
      </c>
      <c r="J58" s="40">
        <v>2.855935476328093E-2</v>
      </c>
      <c r="K58" s="40">
        <v>1.3356913993430714E-4</v>
      </c>
      <c r="L58" s="40">
        <v>0.96315291350185517</v>
      </c>
      <c r="M58" s="40">
        <v>4.9512384532803322E-2</v>
      </c>
      <c r="N58" s="40">
        <v>6.0024139501447159E-2</v>
      </c>
      <c r="O58" s="40">
        <v>0.67655880642528188</v>
      </c>
      <c r="P58" s="40">
        <v>0.89409566684118469</v>
      </c>
      <c r="Q58" s="51"/>
      <c r="R58" s="41">
        <v>4.3447763245532639E-5</v>
      </c>
      <c r="S58" s="27"/>
    </row>
    <row r="59" spans="1:19" x14ac:dyDescent="0.2">
      <c r="A59" s="42"/>
      <c r="B59" s="42" t="s">
        <v>247</v>
      </c>
      <c r="C59" s="43">
        <v>60</v>
      </c>
      <c r="D59" s="44">
        <v>60</v>
      </c>
      <c r="E59" s="44">
        <v>60</v>
      </c>
      <c r="F59" s="44">
        <v>60</v>
      </c>
      <c r="G59" s="44">
        <v>60</v>
      </c>
      <c r="H59" s="44">
        <v>60</v>
      </c>
      <c r="I59" s="44">
        <v>60</v>
      </c>
      <c r="J59" s="44">
        <v>60</v>
      </c>
      <c r="K59" s="44">
        <v>60</v>
      </c>
      <c r="L59" s="44">
        <v>60</v>
      </c>
      <c r="M59" s="44">
        <v>60</v>
      </c>
      <c r="N59" s="44">
        <v>60</v>
      </c>
      <c r="O59" s="44">
        <v>60</v>
      </c>
      <c r="P59" s="44">
        <v>60</v>
      </c>
      <c r="Q59" s="44">
        <v>60</v>
      </c>
      <c r="R59" s="45">
        <v>60</v>
      </c>
      <c r="S59" s="27"/>
    </row>
    <row r="60" spans="1:19" ht="36" x14ac:dyDescent="0.2">
      <c r="A60" s="42" t="s">
        <v>263</v>
      </c>
      <c r="B60" s="38" t="s">
        <v>245</v>
      </c>
      <c r="C60" s="46" t="s">
        <v>325</v>
      </c>
      <c r="D60" s="48" t="s">
        <v>327</v>
      </c>
      <c r="E60" s="48" t="s">
        <v>329</v>
      </c>
      <c r="F60" s="48" t="s">
        <v>332</v>
      </c>
      <c r="G60" s="48" t="s">
        <v>335</v>
      </c>
      <c r="H60" s="48" t="s">
        <v>337</v>
      </c>
      <c r="I60" s="48" t="s">
        <v>340</v>
      </c>
      <c r="J60" s="48" t="s">
        <v>329</v>
      </c>
      <c r="K60" s="48" t="s">
        <v>334</v>
      </c>
      <c r="L60" s="48" t="s">
        <v>344</v>
      </c>
      <c r="M60" s="48" t="s">
        <v>346</v>
      </c>
      <c r="N60" s="40">
        <v>-4.5195519165798281E-2</v>
      </c>
      <c r="O60" s="48" t="s">
        <v>350</v>
      </c>
      <c r="P60" s="48" t="s">
        <v>351</v>
      </c>
      <c r="Q60" s="48" t="s">
        <v>352</v>
      </c>
      <c r="R60" s="52">
        <v>1</v>
      </c>
      <c r="S60" s="27"/>
    </row>
    <row r="61" spans="1:19" ht="24" x14ac:dyDescent="0.2">
      <c r="A61" s="38"/>
      <c r="B61" s="38" t="s">
        <v>246</v>
      </c>
      <c r="C61" s="50">
        <v>2.89131688647779E-17</v>
      </c>
      <c r="D61" s="40">
        <v>1.1394294302627498E-15</v>
      </c>
      <c r="E61" s="40">
        <v>2.3833296760358361E-11</v>
      </c>
      <c r="F61" s="40">
        <v>2.2606576120103196E-24</v>
      </c>
      <c r="G61" s="40">
        <v>2.1729123317754611E-17</v>
      </c>
      <c r="H61" s="40">
        <v>2.6734123891071778E-19</v>
      </c>
      <c r="I61" s="40">
        <v>4.9048405808732682E-12</v>
      </c>
      <c r="J61" s="40">
        <v>2.214704055475725E-11</v>
      </c>
      <c r="K61" s="40">
        <v>6.4335822794629434E-4</v>
      </c>
      <c r="L61" s="40">
        <v>8.2652295183973006E-6</v>
      </c>
      <c r="M61" s="40">
        <v>1.4440824848201865E-12</v>
      </c>
      <c r="N61" s="40">
        <v>0.73167825851123047</v>
      </c>
      <c r="O61" s="40">
        <v>6.4683969618818739E-5</v>
      </c>
      <c r="P61" s="40">
        <v>1.0281724922647301E-6</v>
      </c>
      <c r="Q61" s="40">
        <v>4.3447763245532639E-5</v>
      </c>
      <c r="R61" s="53"/>
      <c r="S61" s="27"/>
    </row>
    <row r="62" spans="1:19" x14ac:dyDescent="0.2">
      <c r="A62" s="54"/>
      <c r="B62" s="54" t="s">
        <v>247</v>
      </c>
      <c r="C62" s="55">
        <v>60</v>
      </c>
      <c r="D62" s="56">
        <v>60</v>
      </c>
      <c r="E62" s="56">
        <v>60</v>
      </c>
      <c r="F62" s="56">
        <v>60</v>
      </c>
      <c r="G62" s="56">
        <v>60</v>
      </c>
      <c r="H62" s="56">
        <v>60</v>
      </c>
      <c r="I62" s="56">
        <v>60</v>
      </c>
      <c r="J62" s="56">
        <v>60</v>
      </c>
      <c r="K62" s="56">
        <v>60</v>
      </c>
      <c r="L62" s="56">
        <v>60</v>
      </c>
      <c r="M62" s="56">
        <v>60</v>
      </c>
      <c r="N62" s="56">
        <v>60</v>
      </c>
      <c r="O62" s="56">
        <v>60</v>
      </c>
      <c r="P62" s="56">
        <v>60</v>
      </c>
      <c r="Q62" s="56">
        <v>60</v>
      </c>
      <c r="R62" s="57">
        <v>60</v>
      </c>
      <c r="S62" s="27"/>
    </row>
    <row r="63" spans="1:19" ht="13.5" customHeight="1" x14ac:dyDescent="0.2">
      <c r="A63" s="296" t="s">
        <v>250</v>
      </c>
      <c r="B63" s="296"/>
      <c r="C63" s="296"/>
      <c r="D63" s="296"/>
      <c r="E63" s="296"/>
      <c r="F63" s="296"/>
      <c r="G63" s="296"/>
      <c r="H63" s="296"/>
      <c r="I63" s="296"/>
      <c r="J63" s="296"/>
      <c r="K63" s="296"/>
      <c r="L63" s="296"/>
      <c r="M63" s="296"/>
      <c r="N63" s="296"/>
      <c r="O63" s="296"/>
      <c r="P63" s="296"/>
      <c r="Q63" s="296"/>
      <c r="R63" s="296"/>
      <c r="S63" s="27"/>
    </row>
    <row r="64" spans="1:19" ht="12" customHeight="1" x14ac:dyDescent="0.2">
      <c r="A64" s="297" t="s">
        <v>251</v>
      </c>
      <c r="B64" s="297"/>
      <c r="C64" s="297"/>
      <c r="D64" s="297"/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7"/>
    </row>
  </sheetData>
  <mergeCells count="5">
    <mergeCell ref="A63:R63"/>
    <mergeCell ref="A64:R64"/>
    <mergeCell ref="A13:R13"/>
    <mergeCell ref="A2:R3"/>
    <mergeCell ref="E5:H1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6"/>
  <sheetViews>
    <sheetView topLeftCell="A34" workbookViewId="0">
      <selection activeCell="H15" sqref="H15"/>
    </sheetView>
  </sheetViews>
  <sheetFormatPr defaultRowHeight="12.75" x14ac:dyDescent="0.2"/>
  <cols>
    <col min="1" max="16384" width="9.140625" style="22"/>
  </cols>
  <sheetData>
    <row r="2" spans="1:17" ht="12.75" customHeight="1" x14ac:dyDescent="0.2">
      <c r="A2" s="301" t="s">
        <v>257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</row>
    <row r="3" spans="1:17" ht="12.75" customHeight="1" x14ac:dyDescent="0.2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</row>
    <row r="4" spans="1:17" x14ac:dyDescent="0.2">
      <c r="A4" s="23"/>
      <c r="B4" s="24"/>
      <c r="C4" s="24"/>
    </row>
    <row r="5" spans="1:17" ht="12.75" customHeight="1" x14ac:dyDescent="0.2">
      <c r="A5" s="24"/>
      <c r="B5" s="302" t="s">
        <v>439</v>
      </c>
      <c r="C5" s="302"/>
      <c r="D5" s="302"/>
      <c r="E5" s="302"/>
      <c r="F5" s="302"/>
    </row>
    <row r="6" spans="1:17" x14ac:dyDescent="0.2">
      <c r="A6" s="24"/>
      <c r="B6" s="302"/>
      <c r="C6" s="302"/>
      <c r="D6" s="302"/>
      <c r="E6" s="302"/>
      <c r="F6" s="302"/>
    </row>
    <row r="7" spans="1:17" x14ac:dyDescent="0.2">
      <c r="A7" s="24"/>
      <c r="B7" s="302"/>
      <c r="C7" s="302"/>
      <c r="D7" s="302"/>
      <c r="E7" s="302"/>
      <c r="F7" s="302"/>
    </row>
    <row r="8" spans="1:17" x14ac:dyDescent="0.2">
      <c r="B8" s="302"/>
      <c r="C8" s="302"/>
      <c r="D8" s="302"/>
      <c r="E8" s="302"/>
      <c r="F8" s="302"/>
    </row>
    <row r="12" spans="1:17" ht="15" customHeight="1" x14ac:dyDescent="0.2">
      <c r="B12" s="303" t="s">
        <v>252</v>
      </c>
      <c r="C12" s="303"/>
      <c r="D12" s="303"/>
      <c r="E12" s="303"/>
      <c r="F12" s="303"/>
      <c r="G12" s="70"/>
    </row>
    <row r="13" spans="1:17" ht="48" x14ac:dyDescent="0.2">
      <c r="B13" s="71" t="s">
        <v>249</v>
      </c>
      <c r="C13" s="72" t="s">
        <v>253</v>
      </c>
      <c r="D13" s="73" t="s">
        <v>254</v>
      </c>
      <c r="E13" s="73" t="s">
        <v>255</v>
      </c>
      <c r="F13" s="74" t="s">
        <v>256</v>
      </c>
      <c r="G13" s="70"/>
    </row>
    <row r="14" spans="1:17" x14ac:dyDescent="0.2">
      <c r="B14" s="76" t="s">
        <v>170</v>
      </c>
      <c r="C14" s="100">
        <v>31.766666666666669</v>
      </c>
      <c r="D14" s="101">
        <v>88.588700564971717</v>
      </c>
      <c r="E14" s="101">
        <v>0.81436205131179829</v>
      </c>
      <c r="F14" s="102">
        <v>0.91294541311122723</v>
      </c>
      <c r="G14" s="70"/>
    </row>
    <row r="15" spans="1:17" x14ac:dyDescent="0.2">
      <c r="B15" s="80" t="s">
        <v>171</v>
      </c>
      <c r="C15" s="103">
        <v>31.666666666666668</v>
      </c>
      <c r="D15" s="82">
        <v>87.039548022598836</v>
      </c>
      <c r="E15" s="82">
        <v>0.77775126199623612</v>
      </c>
      <c r="F15" s="83">
        <v>0.9136256436886061</v>
      </c>
      <c r="G15" s="70"/>
    </row>
    <row r="16" spans="1:17" x14ac:dyDescent="0.2">
      <c r="B16" s="80" t="s">
        <v>172</v>
      </c>
      <c r="C16" s="103">
        <v>31.666666666666668</v>
      </c>
      <c r="D16" s="82">
        <v>91.175141242937826</v>
      </c>
      <c r="E16" s="82">
        <v>0.66762490776789729</v>
      </c>
      <c r="F16" s="83">
        <v>0.91769839302681044</v>
      </c>
      <c r="G16" s="70"/>
    </row>
    <row r="17" spans="1:18" x14ac:dyDescent="0.2">
      <c r="B17" s="80" t="s">
        <v>173</v>
      </c>
      <c r="C17" s="103">
        <v>31.683333333333337</v>
      </c>
      <c r="D17" s="82">
        <v>84.32175141242935</v>
      </c>
      <c r="E17" s="82">
        <v>0.89603270044704686</v>
      </c>
      <c r="F17" s="83">
        <v>0.908986853110619</v>
      </c>
      <c r="G17" s="70"/>
    </row>
    <row r="18" spans="1:18" x14ac:dyDescent="0.2">
      <c r="B18" s="80" t="s">
        <v>174</v>
      </c>
      <c r="C18" s="103">
        <v>31.700000000000003</v>
      </c>
      <c r="D18" s="82">
        <v>87.942372881355908</v>
      </c>
      <c r="E18" s="82">
        <v>0.8114179542982829</v>
      </c>
      <c r="F18" s="83">
        <v>0.91277886991566981</v>
      </c>
      <c r="G18" s="70"/>
    </row>
    <row r="19" spans="1:18" x14ac:dyDescent="0.2">
      <c r="B19" s="80" t="s">
        <v>175</v>
      </c>
      <c r="C19" s="103">
        <v>31.683333333333337</v>
      </c>
      <c r="D19" s="82">
        <v>87.64378531073443</v>
      </c>
      <c r="E19" s="82">
        <v>0.82670244943784577</v>
      </c>
      <c r="F19" s="83">
        <v>0.912243211854182</v>
      </c>
      <c r="G19" s="70"/>
    </row>
    <row r="20" spans="1:18" x14ac:dyDescent="0.2">
      <c r="B20" s="80" t="s">
        <v>176</v>
      </c>
      <c r="C20" s="103">
        <v>31.56666666666667</v>
      </c>
      <c r="D20" s="82">
        <v>89.809039548022568</v>
      </c>
      <c r="E20" s="82">
        <v>0.70181169250130371</v>
      </c>
      <c r="F20" s="83">
        <v>0.91648737853491191</v>
      </c>
      <c r="G20" s="70"/>
    </row>
    <row r="21" spans="1:18" x14ac:dyDescent="0.2">
      <c r="B21" s="80" t="s">
        <v>177</v>
      </c>
      <c r="C21" s="103">
        <v>31.666666666666668</v>
      </c>
      <c r="D21" s="82">
        <v>90.598870056497148</v>
      </c>
      <c r="E21" s="82">
        <v>0.68680526640347661</v>
      </c>
      <c r="F21" s="83">
        <v>0.91705017876444661</v>
      </c>
      <c r="G21" s="70"/>
    </row>
    <row r="22" spans="1:18" x14ac:dyDescent="0.2">
      <c r="B22" s="80" t="s">
        <v>178</v>
      </c>
      <c r="C22" s="103">
        <v>31.633333333333336</v>
      </c>
      <c r="D22" s="82">
        <v>97.354802259886981</v>
      </c>
      <c r="E22" s="82">
        <v>0.31802333110660946</v>
      </c>
      <c r="F22" s="83">
        <v>0.92863968554262077</v>
      </c>
      <c r="G22" s="70"/>
    </row>
    <row r="23" spans="1:18" x14ac:dyDescent="0.2">
      <c r="B23" s="80" t="s">
        <v>180</v>
      </c>
      <c r="C23" s="103">
        <v>31.666666666666668</v>
      </c>
      <c r="D23" s="82">
        <v>94.22598870056494</v>
      </c>
      <c r="E23" s="82">
        <v>0.51848873739566037</v>
      </c>
      <c r="F23" s="83">
        <v>0.92228184834312665</v>
      </c>
      <c r="G23" s="70"/>
    </row>
    <row r="24" spans="1:18" x14ac:dyDescent="0.2">
      <c r="B24" s="80" t="s">
        <v>179</v>
      </c>
      <c r="C24" s="103">
        <v>31.683333333333337</v>
      </c>
      <c r="D24" s="82">
        <v>87.745480225988672</v>
      </c>
      <c r="E24" s="82">
        <v>0.73079397355729692</v>
      </c>
      <c r="F24" s="83">
        <v>0.91537113527075498</v>
      </c>
      <c r="G24" s="70"/>
    </row>
    <row r="25" spans="1:18" x14ac:dyDescent="0.2">
      <c r="B25" s="80" t="s">
        <v>182</v>
      </c>
      <c r="C25" s="103">
        <v>31.500000000000004</v>
      </c>
      <c r="D25" s="82">
        <v>94.559322033898269</v>
      </c>
      <c r="E25" s="82">
        <v>0.44064339780345796</v>
      </c>
      <c r="F25" s="83">
        <v>0.92517974149090831</v>
      </c>
      <c r="G25" s="70"/>
    </row>
    <row r="26" spans="1:18" x14ac:dyDescent="0.2">
      <c r="B26" s="80" t="s">
        <v>183</v>
      </c>
      <c r="C26" s="103">
        <v>31.583333333333336</v>
      </c>
      <c r="D26" s="82">
        <v>93.264124293785287</v>
      </c>
      <c r="E26" s="82">
        <v>0.54728020086810658</v>
      </c>
      <c r="F26" s="83">
        <v>0.9214904110695481</v>
      </c>
      <c r="G26" s="70"/>
    </row>
    <row r="27" spans="1:18" ht="12" customHeight="1" x14ac:dyDescent="0.2">
      <c r="B27" s="96" t="s">
        <v>184</v>
      </c>
      <c r="C27" s="104">
        <v>31.616666666666667</v>
      </c>
      <c r="D27" s="105">
        <v>96.070903954802233</v>
      </c>
      <c r="E27" s="105">
        <v>0.3938450966632121</v>
      </c>
      <c r="F27" s="106">
        <v>0.92620602525010465</v>
      </c>
      <c r="G27" s="70"/>
    </row>
    <row r="28" spans="1:18" ht="15" x14ac:dyDescent="0.2">
      <c r="A28" s="303" t="s">
        <v>244</v>
      </c>
      <c r="B28" s="303"/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70"/>
    </row>
    <row r="29" spans="1:18" x14ac:dyDescent="0.2">
      <c r="A29" s="71" t="s">
        <v>249</v>
      </c>
      <c r="B29" s="71"/>
      <c r="C29" s="72" t="s">
        <v>170</v>
      </c>
      <c r="D29" s="73" t="s">
        <v>171</v>
      </c>
      <c r="E29" s="73" t="s">
        <v>172</v>
      </c>
      <c r="F29" s="73" t="s">
        <v>173</v>
      </c>
      <c r="G29" s="73" t="s">
        <v>174</v>
      </c>
      <c r="H29" s="73" t="s">
        <v>175</v>
      </c>
      <c r="I29" s="73" t="s">
        <v>176</v>
      </c>
      <c r="J29" s="73" t="s">
        <v>177</v>
      </c>
      <c r="K29" s="73" t="s">
        <v>178</v>
      </c>
      <c r="L29" s="73" t="s">
        <v>180</v>
      </c>
      <c r="M29" s="73" t="s">
        <v>179</v>
      </c>
      <c r="N29" s="73" t="s">
        <v>182</v>
      </c>
      <c r="O29" s="73" t="s">
        <v>183</v>
      </c>
      <c r="P29" s="73" t="s">
        <v>184</v>
      </c>
      <c r="Q29" s="74" t="s">
        <v>263</v>
      </c>
      <c r="R29" s="70"/>
    </row>
    <row r="30" spans="1:18" ht="36" x14ac:dyDescent="0.2">
      <c r="A30" s="75" t="s">
        <v>170</v>
      </c>
      <c r="B30" s="76" t="s">
        <v>245</v>
      </c>
      <c r="C30" s="77">
        <v>1</v>
      </c>
      <c r="D30" s="78" t="s">
        <v>353</v>
      </c>
      <c r="E30" s="78" t="s">
        <v>354</v>
      </c>
      <c r="F30" s="78" t="s">
        <v>355</v>
      </c>
      <c r="G30" s="78" t="s">
        <v>356</v>
      </c>
      <c r="H30" s="78" t="s">
        <v>357</v>
      </c>
      <c r="I30" s="78" t="s">
        <v>358</v>
      </c>
      <c r="J30" s="78" t="s">
        <v>359</v>
      </c>
      <c r="K30" s="78" t="s">
        <v>360</v>
      </c>
      <c r="L30" s="78" t="s">
        <v>361</v>
      </c>
      <c r="M30" s="78" t="s">
        <v>362</v>
      </c>
      <c r="N30" s="78" t="s">
        <v>363</v>
      </c>
      <c r="O30" s="78" t="s">
        <v>364</v>
      </c>
      <c r="P30" s="78" t="s">
        <v>365</v>
      </c>
      <c r="Q30" s="79" t="s">
        <v>366</v>
      </c>
      <c r="R30" s="70"/>
    </row>
    <row r="31" spans="1:18" ht="24" x14ac:dyDescent="0.2">
      <c r="A31" s="80"/>
      <c r="B31" s="80" t="s">
        <v>246</v>
      </c>
      <c r="C31" s="81"/>
      <c r="D31" s="82">
        <v>3.043121849329898E-9</v>
      </c>
      <c r="E31" s="82">
        <v>1.446883805357579E-7</v>
      </c>
      <c r="F31" s="82">
        <v>2.934228242223198E-16</v>
      </c>
      <c r="G31" s="82">
        <v>5.5204582393172428E-8</v>
      </c>
      <c r="H31" s="82">
        <v>9.1166666539499989E-12</v>
      </c>
      <c r="I31" s="82">
        <v>8.1186545686089079E-7</v>
      </c>
      <c r="J31" s="82">
        <v>4.1271387530779924E-6</v>
      </c>
      <c r="K31" s="82">
        <v>2.210338450290397E-3</v>
      </c>
      <c r="L31" s="82">
        <v>4.3563054595434223E-4</v>
      </c>
      <c r="M31" s="82">
        <v>4.7477308096095667E-7</v>
      </c>
      <c r="N31" s="82">
        <v>1.1152735190916811E-3</v>
      </c>
      <c r="O31" s="82">
        <v>4.7349072656984951E-5</v>
      </c>
      <c r="P31" s="82">
        <v>3.5172767361994414E-3</v>
      </c>
      <c r="Q31" s="83">
        <v>2.89131688647779E-17</v>
      </c>
      <c r="R31" s="70"/>
    </row>
    <row r="32" spans="1:18" x14ac:dyDescent="0.2">
      <c r="A32" s="84"/>
      <c r="B32" s="84" t="s">
        <v>247</v>
      </c>
      <c r="C32" s="85">
        <v>60</v>
      </c>
      <c r="D32" s="86">
        <v>60</v>
      </c>
      <c r="E32" s="86">
        <v>60</v>
      </c>
      <c r="F32" s="86">
        <v>60</v>
      </c>
      <c r="G32" s="86">
        <v>60</v>
      </c>
      <c r="H32" s="86">
        <v>60</v>
      </c>
      <c r="I32" s="86">
        <v>60</v>
      </c>
      <c r="J32" s="86">
        <v>60</v>
      </c>
      <c r="K32" s="86">
        <v>60</v>
      </c>
      <c r="L32" s="86">
        <v>60</v>
      </c>
      <c r="M32" s="86">
        <v>60</v>
      </c>
      <c r="N32" s="86">
        <v>60</v>
      </c>
      <c r="O32" s="86">
        <v>60</v>
      </c>
      <c r="P32" s="86">
        <v>60</v>
      </c>
      <c r="Q32" s="87">
        <v>60</v>
      </c>
      <c r="R32" s="70"/>
    </row>
    <row r="33" spans="1:18" ht="36" x14ac:dyDescent="0.2">
      <c r="A33" s="84" t="s">
        <v>171</v>
      </c>
      <c r="B33" s="80" t="s">
        <v>245</v>
      </c>
      <c r="C33" s="88" t="s">
        <v>353</v>
      </c>
      <c r="D33" s="89">
        <v>1</v>
      </c>
      <c r="E33" s="90" t="s">
        <v>367</v>
      </c>
      <c r="F33" s="90" t="s">
        <v>368</v>
      </c>
      <c r="G33" s="90" t="s">
        <v>369</v>
      </c>
      <c r="H33" s="90" t="s">
        <v>370</v>
      </c>
      <c r="I33" s="90" t="s">
        <v>371</v>
      </c>
      <c r="J33" s="90" t="s">
        <v>372</v>
      </c>
      <c r="K33" s="90" t="s">
        <v>373</v>
      </c>
      <c r="L33" s="90" t="s">
        <v>374</v>
      </c>
      <c r="M33" s="90" t="s">
        <v>375</v>
      </c>
      <c r="N33" s="82">
        <v>0.20772259250504183</v>
      </c>
      <c r="O33" s="90" t="s">
        <v>376</v>
      </c>
      <c r="P33" s="90" t="s">
        <v>377</v>
      </c>
      <c r="Q33" s="91" t="s">
        <v>378</v>
      </c>
      <c r="R33" s="70"/>
    </row>
    <row r="34" spans="1:18" ht="24" x14ac:dyDescent="0.2">
      <c r="A34" s="80"/>
      <c r="B34" s="80" t="s">
        <v>246</v>
      </c>
      <c r="C34" s="92">
        <v>3.043121849329898E-9</v>
      </c>
      <c r="D34" s="93"/>
      <c r="E34" s="82">
        <v>5.9096457470235485E-6</v>
      </c>
      <c r="F34" s="82">
        <v>1.1908329857460755E-13</v>
      </c>
      <c r="G34" s="82">
        <v>1.2309458031643623E-13</v>
      </c>
      <c r="H34" s="82">
        <v>3.6134891391877136E-10</v>
      </c>
      <c r="I34" s="82">
        <v>2.9911852288898403E-8</v>
      </c>
      <c r="J34" s="82">
        <v>2.1450437147087529E-6</v>
      </c>
      <c r="K34" s="82">
        <v>5.3220164554647537E-4</v>
      </c>
      <c r="L34" s="82">
        <v>2.1316936102747413E-2</v>
      </c>
      <c r="M34" s="82">
        <v>2.0327880480836264E-6</v>
      </c>
      <c r="N34" s="82">
        <v>0.1112521146658129</v>
      </c>
      <c r="O34" s="82">
        <v>4.6718868666301479E-3</v>
      </c>
      <c r="P34" s="82">
        <v>1.784122517427572E-4</v>
      </c>
      <c r="Q34" s="83">
        <v>1.1394294302627498E-15</v>
      </c>
      <c r="R34" s="70"/>
    </row>
    <row r="35" spans="1:18" x14ac:dyDescent="0.2">
      <c r="A35" s="84"/>
      <c r="B35" s="84" t="s">
        <v>247</v>
      </c>
      <c r="C35" s="85">
        <v>60</v>
      </c>
      <c r="D35" s="86">
        <v>60</v>
      </c>
      <c r="E35" s="86">
        <v>60</v>
      </c>
      <c r="F35" s="86">
        <v>60</v>
      </c>
      <c r="G35" s="86">
        <v>60</v>
      </c>
      <c r="H35" s="86">
        <v>60</v>
      </c>
      <c r="I35" s="86">
        <v>60</v>
      </c>
      <c r="J35" s="86">
        <v>60</v>
      </c>
      <c r="K35" s="86">
        <v>60</v>
      </c>
      <c r="L35" s="86">
        <v>60</v>
      </c>
      <c r="M35" s="86">
        <v>60</v>
      </c>
      <c r="N35" s="86">
        <v>60</v>
      </c>
      <c r="O35" s="86">
        <v>60</v>
      </c>
      <c r="P35" s="86">
        <v>60</v>
      </c>
      <c r="Q35" s="87">
        <v>60</v>
      </c>
      <c r="R35" s="70"/>
    </row>
    <row r="36" spans="1:18" ht="36" x14ac:dyDescent="0.2">
      <c r="A36" s="84" t="s">
        <v>172</v>
      </c>
      <c r="B36" s="80" t="s">
        <v>245</v>
      </c>
      <c r="C36" s="88" t="s">
        <v>354</v>
      </c>
      <c r="D36" s="90" t="s">
        <v>367</v>
      </c>
      <c r="E36" s="89">
        <v>1</v>
      </c>
      <c r="F36" s="90" t="s">
        <v>379</v>
      </c>
      <c r="G36" s="90" t="s">
        <v>380</v>
      </c>
      <c r="H36" s="90" t="s">
        <v>381</v>
      </c>
      <c r="I36" s="90" t="s">
        <v>382</v>
      </c>
      <c r="J36" s="90" t="s">
        <v>354</v>
      </c>
      <c r="K36" s="82">
        <v>0.20361996989575534</v>
      </c>
      <c r="L36" s="90" t="s">
        <v>383</v>
      </c>
      <c r="M36" s="90" t="s">
        <v>384</v>
      </c>
      <c r="N36" s="82">
        <v>0.17231547225159746</v>
      </c>
      <c r="O36" s="90" t="s">
        <v>385</v>
      </c>
      <c r="P36" s="90" t="s">
        <v>386</v>
      </c>
      <c r="Q36" s="91" t="s">
        <v>387</v>
      </c>
      <c r="R36" s="70"/>
    </row>
    <row r="37" spans="1:18" ht="24" x14ac:dyDescent="0.2">
      <c r="A37" s="80"/>
      <c r="B37" s="80" t="s">
        <v>246</v>
      </c>
      <c r="C37" s="92">
        <v>1.446883805357579E-7</v>
      </c>
      <c r="D37" s="82">
        <v>5.9096457470235485E-6</v>
      </c>
      <c r="E37" s="93"/>
      <c r="F37" s="82">
        <v>8.9087101196864485E-7</v>
      </c>
      <c r="G37" s="82">
        <v>5.5951054848256491E-10</v>
      </c>
      <c r="H37" s="82">
        <v>6.4803563403906419E-11</v>
      </c>
      <c r="I37" s="82">
        <v>4.8229536122807132E-4</v>
      </c>
      <c r="J37" s="82">
        <v>1.4307311721493358E-7</v>
      </c>
      <c r="K37" s="82">
        <v>0.11865303097728307</v>
      </c>
      <c r="L37" s="82">
        <v>1.8196456817756539E-2</v>
      </c>
      <c r="M37" s="82">
        <v>5.9083325787184113E-7</v>
      </c>
      <c r="N37" s="82">
        <v>0.18799130178031084</v>
      </c>
      <c r="O37" s="82">
        <v>3.4869905211435424E-2</v>
      </c>
      <c r="P37" s="82">
        <v>7.7416148981620751E-3</v>
      </c>
      <c r="Q37" s="83">
        <v>2.3833296760358361E-11</v>
      </c>
      <c r="R37" s="70"/>
    </row>
    <row r="38" spans="1:18" x14ac:dyDescent="0.2">
      <c r="A38" s="84"/>
      <c r="B38" s="84" t="s">
        <v>247</v>
      </c>
      <c r="C38" s="85">
        <v>60</v>
      </c>
      <c r="D38" s="86">
        <v>60</v>
      </c>
      <c r="E38" s="86">
        <v>60</v>
      </c>
      <c r="F38" s="86">
        <v>60</v>
      </c>
      <c r="G38" s="86">
        <v>60</v>
      </c>
      <c r="H38" s="86">
        <v>60</v>
      </c>
      <c r="I38" s="86">
        <v>60</v>
      </c>
      <c r="J38" s="86">
        <v>60</v>
      </c>
      <c r="K38" s="86">
        <v>60</v>
      </c>
      <c r="L38" s="86">
        <v>60</v>
      </c>
      <c r="M38" s="86">
        <v>60</v>
      </c>
      <c r="N38" s="86">
        <v>60</v>
      </c>
      <c r="O38" s="86">
        <v>60</v>
      </c>
      <c r="P38" s="86">
        <v>60</v>
      </c>
      <c r="Q38" s="87">
        <v>60</v>
      </c>
      <c r="R38" s="70"/>
    </row>
    <row r="39" spans="1:18" ht="36" x14ac:dyDescent="0.2">
      <c r="A39" s="84" t="s">
        <v>173</v>
      </c>
      <c r="B39" s="80" t="s">
        <v>245</v>
      </c>
      <c r="C39" s="88" t="s">
        <v>355</v>
      </c>
      <c r="D39" s="90" t="s">
        <v>368</v>
      </c>
      <c r="E39" s="90" t="s">
        <v>379</v>
      </c>
      <c r="F39" s="89">
        <v>1</v>
      </c>
      <c r="G39" s="90" t="s">
        <v>388</v>
      </c>
      <c r="H39" s="90" t="s">
        <v>389</v>
      </c>
      <c r="I39" s="90" t="s">
        <v>390</v>
      </c>
      <c r="J39" s="90" t="s">
        <v>391</v>
      </c>
      <c r="K39" s="90" t="s">
        <v>392</v>
      </c>
      <c r="L39" s="90" t="s">
        <v>393</v>
      </c>
      <c r="M39" s="90" t="s">
        <v>394</v>
      </c>
      <c r="N39" s="90" t="s">
        <v>395</v>
      </c>
      <c r="O39" s="90" t="s">
        <v>396</v>
      </c>
      <c r="P39" s="90" t="s">
        <v>397</v>
      </c>
      <c r="Q39" s="91" t="s">
        <v>398</v>
      </c>
      <c r="R39" s="70"/>
    </row>
    <row r="40" spans="1:18" ht="24" x14ac:dyDescent="0.2">
      <c r="A40" s="80"/>
      <c r="B40" s="80" t="s">
        <v>246</v>
      </c>
      <c r="C40" s="92">
        <v>2.934228242223198E-16</v>
      </c>
      <c r="D40" s="82">
        <v>1.1908329857460755E-13</v>
      </c>
      <c r="E40" s="82">
        <v>8.9087101196864485E-7</v>
      </c>
      <c r="F40" s="93"/>
      <c r="G40" s="82">
        <v>1.6115028857970978E-10</v>
      </c>
      <c r="H40" s="82">
        <v>7.5546733528504979E-15</v>
      </c>
      <c r="I40" s="82">
        <v>8.5232806044029504E-15</v>
      </c>
      <c r="J40" s="82">
        <v>3.0584145043370571E-7</v>
      </c>
      <c r="K40" s="82">
        <v>1.5194830674974399E-2</v>
      </c>
      <c r="L40" s="82">
        <v>2.9189589169658703E-4</v>
      </c>
      <c r="M40" s="82">
        <v>7.2527352246944528E-9</v>
      </c>
      <c r="N40" s="82">
        <v>2.0629767224517711E-5</v>
      </c>
      <c r="O40" s="82">
        <v>4.5006557803260688E-6</v>
      </c>
      <c r="P40" s="82">
        <v>2.3075298130483101E-3</v>
      </c>
      <c r="Q40" s="83">
        <v>2.2606576120103196E-24</v>
      </c>
      <c r="R40" s="70"/>
    </row>
    <row r="41" spans="1:18" x14ac:dyDescent="0.2">
      <c r="A41" s="84"/>
      <c r="B41" s="84" t="s">
        <v>247</v>
      </c>
      <c r="C41" s="85">
        <v>60</v>
      </c>
      <c r="D41" s="86">
        <v>60</v>
      </c>
      <c r="E41" s="86">
        <v>60</v>
      </c>
      <c r="F41" s="86">
        <v>60</v>
      </c>
      <c r="G41" s="86">
        <v>60</v>
      </c>
      <c r="H41" s="86">
        <v>60</v>
      </c>
      <c r="I41" s="86">
        <v>60</v>
      </c>
      <c r="J41" s="86">
        <v>60</v>
      </c>
      <c r="K41" s="86">
        <v>60</v>
      </c>
      <c r="L41" s="86">
        <v>60</v>
      </c>
      <c r="M41" s="86">
        <v>60</v>
      </c>
      <c r="N41" s="86">
        <v>60</v>
      </c>
      <c r="O41" s="86">
        <v>60</v>
      </c>
      <c r="P41" s="86">
        <v>60</v>
      </c>
      <c r="Q41" s="87">
        <v>60</v>
      </c>
      <c r="R41" s="70"/>
    </row>
    <row r="42" spans="1:18" ht="36" x14ac:dyDescent="0.2">
      <c r="A42" s="84" t="s">
        <v>174</v>
      </c>
      <c r="B42" s="80" t="s">
        <v>245</v>
      </c>
      <c r="C42" s="88" t="s">
        <v>356</v>
      </c>
      <c r="D42" s="90" t="s">
        <v>369</v>
      </c>
      <c r="E42" s="90" t="s">
        <v>380</v>
      </c>
      <c r="F42" s="90" t="s">
        <v>388</v>
      </c>
      <c r="G42" s="89">
        <v>1</v>
      </c>
      <c r="H42" s="90" t="s">
        <v>399</v>
      </c>
      <c r="I42" s="90" t="s">
        <v>400</v>
      </c>
      <c r="J42" s="90" t="s">
        <v>401</v>
      </c>
      <c r="K42" s="90" t="s">
        <v>402</v>
      </c>
      <c r="L42" s="90" t="s">
        <v>403</v>
      </c>
      <c r="M42" s="90" t="s">
        <v>404</v>
      </c>
      <c r="N42" s="90" t="s">
        <v>405</v>
      </c>
      <c r="O42" s="90" t="s">
        <v>406</v>
      </c>
      <c r="P42" s="90" t="s">
        <v>407</v>
      </c>
      <c r="Q42" s="91" t="s">
        <v>408</v>
      </c>
      <c r="R42" s="70"/>
    </row>
    <row r="43" spans="1:18" ht="24" x14ac:dyDescent="0.2">
      <c r="A43" s="80"/>
      <c r="B43" s="80" t="s">
        <v>246</v>
      </c>
      <c r="C43" s="92">
        <v>5.5204582393172428E-8</v>
      </c>
      <c r="D43" s="82">
        <v>1.2309458031643623E-13</v>
      </c>
      <c r="E43" s="82">
        <v>5.5951054848256491E-10</v>
      </c>
      <c r="F43" s="82">
        <v>1.6115028857970978E-10</v>
      </c>
      <c r="G43" s="93"/>
      <c r="H43" s="82">
        <v>1.341867729630253E-9</v>
      </c>
      <c r="I43" s="82">
        <v>9.3810276817830996E-8</v>
      </c>
      <c r="J43" s="82">
        <v>4.9084827696191145E-9</v>
      </c>
      <c r="K43" s="82">
        <v>1.1333432141171301E-2</v>
      </c>
      <c r="L43" s="82">
        <v>6.6792365785393383E-4</v>
      </c>
      <c r="M43" s="82">
        <v>4.9116650443263131E-8</v>
      </c>
      <c r="N43" s="82">
        <v>4.3415872321156977E-2</v>
      </c>
      <c r="O43" s="82">
        <v>6.3998506477411969E-4</v>
      </c>
      <c r="P43" s="82">
        <v>4.1433346566810593E-4</v>
      </c>
      <c r="Q43" s="83">
        <v>2.1729123317754611E-17</v>
      </c>
      <c r="R43" s="70"/>
    </row>
    <row r="44" spans="1:18" x14ac:dyDescent="0.2">
      <c r="A44" s="84"/>
      <c r="B44" s="84" t="s">
        <v>247</v>
      </c>
      <c r="C44" s="85">
        <v>60</v>
      </c>
      <c r="D44" s="86">
        <v>60</v>
      </c>
      <c r="E44" s="86">
        <v>60</v>
      </c>
      <c r="F44" s="86">
        <v>60</v>
      </c>
      <c r="G44" s="86">
        <v>60</v>
      </c>
      <c r="H44" s="86">
        <v>60</v>
      </c>
      <c r="I44" s="86">
        <v>60</v>
      </c>
      <c r="J44" s="86">
        <v>60</v>
      </c>
      <c r="K44" s="86">
        <v>60</v>
      </c>
      <c r="L44" s="86">
        <v>60</v>
      </c>
      <c r="M44" s="86">
        <v>60</v>
      </c>
      <c r="N44" s="86">
        <v>60</v>
      </c>
      <c r="O44" s="86">
        <v>60</v>
      </c>
      <c r="P44" s="86">
        <v>60</v>
      </c>
      <c r="Q44" s="87">
        <v>60</v>
      </c>
      <c r="R44" s="70"/>
    </row>
    <row r="45" spans="1:18" ht="36" x14ac:dyDescent="0.2">
      <c r="A45" s="84" t="s">
        <v>175</v>
      </c>
      <c r="B45" s="80" t="s">
        <v>245</v>
      </c>
      <c r="C45" s="88" t="s">
        <v>357</v>
      </c>
      <c r="D45" s="90" t="s">
        <v>370</v>
      </c>
      <c r="E45" s="90" t="s">
        <v>381</v>
      </c>
      <c r="F45" s="90" t="s">
        <v>389</v>
      </c>
      <c r="G45" s="90" t="s">
        <v>399</v>
      </c>
      <c r="H45" s="89">
        <v>1</v>
      </c>
      <c r="I45" s="90" t="s">
        <v>409</v>
      </c>
      <c r="J45" s="90" t="s">
        <v>410</v>
      </c>
      <c r="K45" s="90" t="s">
        <v>411</v>
      </c>
      <c r="L45" s="90" t="s">
        <v>412</v>
      </c>
      <c r="M45" s="90" t="s">
        <v>413</v>
      </c>
      <c r="N45" s="90" t="s">
        <v>414</v>
      </c>
      <c r="O45" s="90" t="s">
        <v>397</v>
      </c>
      <c r="P45" s="90" t="s">
        <v>411</v>
      </c>
      <c r="Q45" s="91" t="s">
        <v>415</v>
      </c>
      <c r="R45" s="70"/>
    </row>
    <row r="46" spans="1:18" ht="24" x14ac:dyDescent="0.2">
      <c r="A46" s="80"/>
      <c r="B46" s="80" t="s">
        <v>246</v>
      </c>
      <c r="C46" s="92">
        <v>9.1166666539499989E-12</v>
      </c>
      <c r="D46" s="82">
        <v>3.6134891391877136E-10</v>
      </c>
      <c r="E46" s="82">
        <v>6.4803563403906419E-11</v>
      </c>
      <c r="F46" s="82">
        <v>7.5546733528504979E-15</v>
      </c>
      <c r="G46" s="82">
        <v>1.341867729630253E-9</v>
      </c>
      <c r="H46" s="93"/>
      <c r="I46" s="82">
        <v>6.2341047773268025E-8</v>
      </c>
      <c r="J46" s="82">
        <v>1.9175539924478857E-10</v>
      </c>
      <c r="K46" s="82">
        <v>2.5356872553303138E-3</v>
      </c>
      <c r="L46" s="82">
        <v>3.9635720756148844E-3</v>
      </c>
      <c r="M46" s="82">
        <v>7.8450568013341392E-6</v>
      </c>
      <c r="N46" s="82">
        <v>1.851191780613985E-3</v>
      </c>
      <c r="O46" s="82">
        <v>2.3416619106525509E-3</v>
      </c>
      <c r="P46" s="82">
        <v>2.5586722947319286E-3</v>
      </c>
      <c r="Q46" s="83">
        <v>2.6734123891071778E-19</v>
      </c>
      <c r="R46" s="70"/>
    </row>
    <row r="47" spans="1:18" x14ac:dyDescent="0.2">
      <c r="A47" s="84"/>
      <c r="B47" s="84" t="s">
        <v>247</v>
      </c>
      <c r="C47" s="85">
        <v>60</v>
      </c>
      <c r="D47" s="86">
        <v>60</v>
      </c>
      <c r="E47" s="86">
        <v>60</v>
      </c>
      <c r="F47" s="86">
        <v>60</v>
      </c>
      <c r="G47" s="86">
        <v>60</v>
      </c>
      <c r="H47" s="86">
        <v>60</v>
      </c>
      <c r="I47" s="86">
        <v>60</v>
      </c>
      <c r="J47" s="86">
        <v>60</v>
      </c>
      <c r="K47" s="86">
        <v>60</v>
      </c>
      <c r="L47" s="86">
        <v>60</v>
      </c>
      <c r="M47" s="86">
        <v>60</v>
      </c>
      <c r="N47" s="86">
        <v>60</v>
      </c>
      <c r="O47" s="86">
        <v>60</v>
      </c>
      <c r="P47" s="86">
        <v>60</v>
      </c>
      <c r="Q47" s="87">
        <v>60</v>
      </c>
      <c r="R47" s="70"/>
    </row>
    <row r="48" spans="1:18" ht="36" x14ac:dyDescent="0.2">
      <c r="A48" s="84" t="s">
        <v>176</v>
      </c>
      <c r="B48" s="80" t="s">
        <v>245</v>
      </c>
      <c r="C48" s="88" t="s">
        <v>358</v>
      </c>
      <c r="D48" s="90" t="s">
        <v>371</v>
      </c>
      <c r="E48" s="90" t="s">
        <v>382</v>
      </c>
      <c r="F48" s="90" t="s">
        <v>390</v>
      </c>
      <c r="G48" s="90" t="s">
        <v>400</v>
      </c>
      <c r="H48" s="90" t="s">
        <v>409</v>
      </c>
      <c r="I48" s="89">
        <v>1</v>
      </c>
      <c r="J48" s="90" t="s">
        <v>416</v>
      </c>
      <c r="K48" s="82">
        <v>0.16507450642479587</v>
      </c>
      <c r="L48" s="90" t="s">
        <v>417</v>
      </c>
      <c r="M48" s="90" t="s">
        <v>418</v>
      </c>
      <c r="N48" s="90" t="s">
        <v>419</v>
      </c>
      <c r="O48" s="90" t="s">
        <v>420</v>
      </c>
      <c r="P48" s="90" t="s">
        <v>421</v>
      </c>
      <c r="Q48" s="91" t="s">
        <v>422</v>
      </c>
      <c r="R48" s="70"/>
    </row>
    <row r="49" spans="1:18" ht="24" x14ac:dyDescent="0.2">
      <c r="A49" s="80"/>
      <c r="B49" s="80" t="s">
        <v>246</v>
      </c>
      <c r="C49" s="92">
        <v>8.1186545686089079E-7</v>
      </c>
      <c r="D49" s="82">
        <v>2.9911852288898403E-8</v>
      </c>
      <c r="E49" s="82">
        <v>4.8229536122807132E-4</v>
      </c>
      <c r="F49" s="82">
        <v>8.5232806044029504E-15</v>
      </c>
      <c r="G49" s="82">
        <v>9.3810276817830996E-8</v>
      </c>
      <c r="H49" s="82">
        <v>6.2341047773268025E-8</v>
      </c>
      <c r="I49" s="93"/>
      <c r="J49" s="82">
        <v>6.8353297832034249E-6</v>
      </c>
      <c r="K49" s="82">
        <v>0.20751377081160513</v>
      </c>
      <c r="L49" s="82">
        <v>2.4729273123780073E-3</v>
      </c>
      <c r="M49" s="82">
        <v>8.8014091651379277E-5</v>
      </c>
      <c r="N49" s="82">
        <v>4.8092347030023793E-3</v>
      </c>
      <c r="O49" s="82">
        <v>1.939534939764036E-3</v>
      </c>
      <c r="P49" s="82">
        <v>1.0973226213341946E-2</v>
      </c>
      <c r="Q49" s="83">
        <v>4.9048405808732682E-12</v>
      </c>
      <c r="R49" s="70"/>
    </row>
    <row r="50" spans="1:18" x14ac:dyDescent="0.2">
      <c r="A50" s="84"/>
      <c r="B50" s="84" t="s">
        <v>247</v>
      </c>
      <c r="C50" s="85">
        <v>60</v>
      </c>
      <c r="D50" s="86">
        <v>60</v>
      </c>
      <c r="E50" s="86">
        <v>60</v>
      </c>
      <c r="F50" s="86">
        <v>60</v>
      </c>
      <c r="G50" s="86">
        <v>60</v>
      </c>
      <c r="H50" s="86">
        <v>60</v>
      </c>
      <c r="I50" s="86">
        <v>60</v>
      </c>
      <c r="J50" s="86">
        <v>60</v>
      </c>
      <c r="K50" s="86">
        <v>60</v>
      </c>
      <c r="L50" s="86">
        <v>60</v>
      </c>
      <c r="M50" s="86">
        <v>60</v>
      </c>
      <c r="N50" s="86">
        <v>60</v>
      </c>
      <c r="O50" s="86">
        <v>60</v>
      </c>
      <c r="P50" s="86">
        <v>60</v>
      </c>
      <c r="Q50" s="87">
        <v>60</v>
      </c>
      <c r="R50" s="70"/>
    </row>
    <row r="51" spans="1:18" ht="36" x14ac:dyDescent="0.2">
      <c r="A51" s="84" t="s">
        <v>177</v>
      </c>
      <c r="B51" s="80" t="s">
        <v>245</v>
      </c>
      <c r="C51" s="88" t="s">
        <v>359</v>
      </c>
      <c r="D51" s="90" t="s">
        <v>372</v>
      </c>
      <c r="E51" s="90" t="s">
        <v>354</v>
      </c>
      <c r="F51" s="90" t="s">
        <v>391</v>
      </c>
      <c r="G51" s="90" t="s">
        <v>401</v>
      </c>
      <c r="H51" s="90" t="s">
        <v>410</v>
      </c>
      <c r="I51" s="90" t="s">
        <v>416</v>
      </c>
      <c r="J51" s="89">
        <v>1</v>
      </c>
      <c r="K51" s="82">
        <v>0.1490211051903044</v>
      </c>
      <c r="L51" s="90" t="s">
        <v>423</v>
      </c>
      <c r="M51" s="90" t="s">
        <v>424</v>
      </c>
      <c r="N51" s="90" t="s">
        <v>425</v>
      </c>
      <c r="O51" s="90" t="s">
        <v>426</v>
      </c>
      <c r="P51" s="90" t="s">
        <v>427</v>
      </c>
      <c r="Q51" s="91" t="s">
        <v>387</v>
      </c>
      <c r="R51" s="70"/>
    </row>
    <row r="52" spans="1:18" ht="24" x14ac:dyDescent="0.2">
      <c r="A52" s="80"/>
      <c r="B52" s="80" t="s">
        <v>246</v>
      </c>
      <c r="C52" s="92">
        <v>4.1271387530779924E-6</v>
      </c>
      <c r="D52" s="82">
        <v>2.1450437147087529E-6</v>
      </c>
      <c r="E52" s="82">
        <v>1.4307311721493358E-7</v>
      </c>
      <c r="F52" s="82">
        <v>3.0584145043370571E-7</v>
      </c>
      <c r="G52" s="82">
        <v>4.9084827696191145E-9</v>
      </c>
      <c r="H52" s="82">
        <v>1.9175539924478857E-10</v>
      </c>
      <c r="I52" s="82">
        <v>6.8353297832034249E-6</v>
      </c>
      <c r="J52" s="93"/>
      <c r="K52" s="82">
        <v>0.25579362188569849</v>
      </c>
      <c r="L52" s="82">
        <v>3.9420677361182187E-4</v>
      </c>
      <c r="M52" s="82">
        <v>6.2183763093959953E-5</v>
      </c>
      <c r="N52" s="82">
        <v>9.5729041774834916E-3</v>
      </c>
      <c r="O52" s="82">
        <v>1.2642556576866448E-2</v>
      </c>
      <c r="P52" s="82">
        <v>2.855935476328093E-2</v>
      </c>
      <c r="Q52" s="83">
        <v>2.214704055475725E-11</v>
      </c>
      <c r="R52" s="70"/>
    </row>
    <row r="53" spans="1:18" x14ac:dyDescent="0.2">
      <c r="A53" s="84"/>
      <c r="B53" s="84" t="s">
        <v>247</v>
      </c>
      <c r="C53" s="85">
        <v>60</v>
      </c>
      <c r="D53" s="86">
        <v>60</v>
      </c>
      <c r="E53" s="86">
        <v>60</v>
      </c>
      <c r="F53" s="86">
        <v>60</v>
      </c>
      <c r="G53" s="86">
        <v>60</v>
      </c>
      <c r="H53" s="86">
        <v>60</v>
      </c>
      <c r="I53" s="86">
        <v>60</v>
      </c>
      <c r="J53" s="86">
        <v>60</v>
      </c>
      <c r="K53" s="86">
        <v>60</v>
      </c>
      <c r="L53" s="86">
        <v>60</v>
      </c>
      <c r="M53" s="86">
        <v>60</v>
      </c>
      <c r="N53" s="86">
        <v>60</v>
      </c>
      <c r="O53" s="86">
        <v>60</v>
      </c>
      <c r="P53" s="86">
        <v>60</v>
      </c>
      <c r="Q53" s="87">
        <v>60</v>
      </c>
      <c r="R53" s="70"/>
    </row>
    <row r="54" spans="1:18" ht="36" x14ac:dyDescent="0.2">
      <c r="A54" s="84" t="s">
        <v>178</v>
      </c>
      <c r="B54" s="80" t="s">
        <v>245</v>
      </c>
      <c r="C54" s="88" t="s">
        <v>360</v>
      </c>
      <c r="D54" s="90" t="s">
        <v>373</v>
      </c>
      <c r="E54" s="82">
        <v>0.20361996989575534</v>
      </c>
      <c r="F54" s="90" t="s">
        <v>392</v>
      </c>
      <c r="G54" s="90" t="s">
        <v>402</v>
      </c>
      <c r="H54" s="90" t="s">
        <v>411</v>
      </c>
      <c r="I54" s="82">
        <v>0.16507450642479587</v>
      </c>
      <c r="J54" s="82">
        <v>0.1490211051903044</v>
      </c>
      <c r="K54" s="89">
        <v>1</v>
      </c>
      <c r="L54" s="82">
        <v>-7.6399697648838874E-2</v>
      </c>
      <c r="M54" s="82">
        <v>0.22668546545523771</v>
      </c>
      <c r="N54" s="82">
        <v>-6.0827197261248328E-2</v>
      </c>
      <c r="O54" s="82">
        <v>7.769657098930402E-2</v>
      </c>
      <c r="P54" s="90" t="s">
        <v>428</v>
      </c>
      <c r="Q54" s="91" t="s">
        <v>406</v>
      </c>
      <c r="R54" s="70"/>
    </row>
    <row r="55" spans="1:18" ht="24" x14ac:dyDescent="0.2">
      <c r="A55" s="80"/>
      <c r="B55" s="80" t="s">
        <v>246</v>
      </c>
      <c r="C55" s="92">
        <v>2.210338450290397E-3</v>
      </c>
      <c r="D55" s="82">
        <v>5.3220164554647537E-4</v>
      </c>
      <c r="E55" s="82">
        <v>0.11865303097728307</v>
      </c>
      <c r="F55" s="82">
        <v>1.5194830674974399E-2</v>
      </c>
      <c r="G55" s="82">
        <v>1.1333432141171301E-2</v>
      </c>
      <c r="H55" s="82">
        <v>2.5356872553303138E-3</v>
      </c>
      <c r="I55" s="82">
        <v>0.20751377081160513</v>
      </c>
      <c r="J55" s="82">
        <v>0.25579362188569849</v>
      </c>
      <c r="K55" s="93"/>
      <c r="L55" s="82">
        <v>0.56178673629573961</v>
      </c>
      <c r="M55" s="82">
        <v>8.1558687901122029E-2</v>
      </c>
      <c r="N55" s="82">
        <v>0.64430944636052812</v>
      </c>
      <c r="O55" s="82">
        <v>0.55514509819056335</v>
      </c>
      <c r="P55" s="82">
        <v>1.3356913993430714E-4</v>
      </c>
      <c r="Q55" s="83">
        <v>6.4335822794629434E-4</v>
      </c>
      <c r="R55" s="70"/>
    </row>
    <row r="56" spans="1:18" x14ac:dyDescent="0.2">
      <c r="A56" s="84"/>
      <c r="B56" s="84" t="s">
        <v>247</v>
      </c>
      <c r="C56" s="85">
        <v>60</v>
      </c>
      <c r="D56" s="86">
        <v>60</v>
      </c>
      <c r="E56" s="86">
        <v>60</v>
      </c>
      <c r="F56" s="86">
        <v>60</v>
      </c>
      <c r="G56" s="86">
        <v>60</v>
      </c>
      <c r="H56" s="86">
        <v>60</v>
      </c>
      <c r="I56" s="86">
        <v>60</v>
      </c>
      <c r="J56" s="86">
        <v>60</v>
      </c>
      <c r="K56" s="86">
        <v>60</v>
      </c>
      <c r="L56" s="86">
        <v>60</v>
      </c>
      <c r="M56" s="86">
        <v>60</v>
      </c>
      <c r="N56" s="86">
        <v>60</v>
      </c>
      <c r="O56" s="86">
        <v>60</v>
      </c>
      <c r="P56" s="86">
        <v>60</v>
      </c>
      <c r="Q56" s="87">
        <v>60</v>
      </c>
      <c r="R56" s="70"/>
    </row>
    <row r="57" spans="1:18" ht="36" x14ac:dyDescent="0.2">
      <c r="A57" s="84" t="s">
        <v>180</v>
      </c>
      <c r="B57" s="80" t="s">
        <v>245</v>
      </c>
      <c r="C57" s="88" t="s">
        <v>361</v>
      </c>
      <c r="D57" s="90" t="s">
        <v>374</v>
      </c>
      <c r="E57" s="90" t="s">
        <v>383</v>
      </c>
      <c r="F57" s="90" t="s">
        <v>393</v>
      </c>
      <c r="G57" s="90" t="s">
        <v>403</v>
      </c>
      <c r="H57" s="90" t="s">
        <v>412</v>
      </c>
      <c r="I57" s="90" t="s">
        <v>417</v>
      </c>
      <c r="J57" s="90" t="s">
        <v>423</v>
      </c>
      <c r="K57" s="82">
        <v>-7.6399697648838874E-2</v>
      </c>
      <c r="L57" s="89">
        <v>1</v>
      </c>
      <c r="M57" s="90" t="s">
        <v>429</v>
      </c>
      <c r="N57" s="90" t="s">
        <v>400</v>
      </c>
      <c r="O57" s="90" t="s">
        <v>430</v>
      </c>
      <c r="P57" s="82">
        <v>6.0921611511351361E-3</v>
      </c>
      <c r="Q57" s="91" t="s">
        <v>431</v>
      </c>
      <c r="R57" s="70"/>
    </row>
    <row r="58" spans="1:18" ht="24" x14ac:dyDescent="0.2">
      <c r="A58" s="80"/>
      <c r="B58" s="80" t="s">
        <v>246</v>
      </c>
      <c r="C58" s="92">
        <v>4.3563054595434223E-4</v>
      </c>
      <c r="D58" s="82">
        <v>2.1316936102747413E-2</v>
      </c>
      <c r="E58" s="82">
        <v>1.8196456817756539E-2</v>
      </c>
      <c r="F58" s="82">
        <v>2.9189589169658703E-4</v>
      </c>
      <c r="G58" s="82">
        <v>6.6792365785393383E-4</v>
      </c>
      <c r="H58" s="82">
        <v>3.9635720756148844E-3</v>
      </c>
      <c r="I58" s="82">
        <v>2.4729273123780073E-3</v>
      </c>
      <c r="J58" s="82">
        <v>3.9420677361182187E-4</v>
      </c>
      <c r="K58" s="82">
        <v>0.56178673629573961</v>
      </c>
      <c r="L58" s="93"/>
      <c r="M58" s="82">
        <v>2.2103186383699419E-6</v>
      </c>
      <c r="N58" s="82">
        <v>9.4604588730418143E-8</v>
      </c>
      <c r="O58" s="82">
        <v>1.5176169226193908E-6</v>
      </c>
      <c r="P58" s="82">
        <v>0.96315291350185517</v>
      </c>
      <c r="Q58" s="83">
        <v>8.2652295183973006E-6</v>
      </c>
      <c r="R58" s="70"/>
    </row>
    <row r="59" spans="1:18" x14ac:dyDescent="0.2">
      <c r="A59" s="84"/>
      <c r="B59" s="84" t="s">
        <v>247</v>
      </c>
      <c r="C59" s="85">
        <v>60</v>
      </c>
      <c r="D59" s="86">
        <v>60</v>
      </c>
      <c r="E59" s="86">
        <v>60</v>
      </c>
      <c r="F59" s="86">
        <v>60</v>
      </c>
      <c r="G59" s="86">
        <v>60</v>
      </c>
      <c r="H59" s="86">
        <v>60</v>
      </c>
      <c r="I59" s="86">
        <v>60</v>
      </c>
      <c r="J59" s="86">
        <v>60</v>
      </c>
      <c r="K59" s="86">
        <v>60</v>
      </c>
      <c r="L59" s="86">
        <v>60</v>
      </c>
      <c r="M59" s="86">
        <v>60</v>
      </c>
      <c r="N59" s="86">
        <v>60</v>
      </c>
      <c r="O59" s="86">
        <v>60</v>
      </c>
      <c r="P59" s="86">
        <v>60</v>
      </c>
      <c r="Q59" s="87">
        <v>60</v>
      </c>
      <c r="R59" s="70"/>
    </row>
    <row r="60" spans="1:18" ht="36" x14ac:dyDescent="0.2">
      <c r="A60" s="84" t="s">
        <v>179</v>
      </c>
      <c r="B60" s="80" t="s">
        <v>245</v>
      </c>
      <c r="C60" s="88" t="s">
        <v>362</v>
      </c>
      <c r="D60" s="90" t="s">
        <v>375</v>
      </c>
      <c r="E60" s="90" t="s">
        <v>384</v>
      </c>
      <c r="F60" s="90" t="s">
        <v>394</v>
      </c>
      <c r="G60" s="90" t="s">
        <v>404</v>
      </c>
      <c r="H60" s="90" t="s">
        <v>413</v>
      </c>
      <c r="I60" s="90" t="s">
        <v>418</v>
      </c>
      <c r="J60" s="90" t="s">
        <v>424</v>
      </c>
      <c r="K60" s="82">
        <v>0.22668546545523771</v>
      </c>
      <c r="L60" s="90" t="s">
        <v>429</v>
      </c>
      <c r="M60" s="89">
        <v>1</v>
      </c>
      <c r="N60" s="90" t="s">
        <v>403</v>
      </c>
      <c r="O60" s="90" t="s">
        <v>432</v>
      </c>
      <c r="P60" s="90" t="s">
        <v>433</v>
      </c>
      <c r="Q60" s="91" t="s">
        <v>434</v>
      </c>
      <c r="R60" s="70"/>
    </row>
    <row r="61" spans="1:18" ht="24" x14ac:dyDescent="0.2">
      <c r="A61" s="80"/>
      <c r="B61" s="80" t="s">
        <v>246</v>
      </c>
      <c r="C61" s="92">
        <v>4.7477308096095667E-7</v>
      </c>
      <c r="D61" s="82">
        <v>2.0327880480836264E-6</v>
      </c>
      <c r="E61" s="82">
        <v>5.9083325787184113E-7</v>
      </c>
      <c r="F61" s="82">
        <v>7.2527352246944528E-9</v>
      </c>
      <c r="G61" s="82">
        <v>4.9116650443263131E-8</v>
      </c>
      <c r="H61" s="82">
        <v>7.8450568013341392E-6</v>
      </c>
      <c r="I61" s="82">
        <v>8.8014091651379277E-5</v>
      </c>
      <c r="J61" s="82">
        <v>6.2183763093959953E-5</v>
      </c>
      <c r="K61" s="82">
        <v>8.1558687901122029E-2</v>
      </c>
      <c r="L61" s="82">
        <v>2.2103186383699419E-6</v>
      </c>
      <c r="M61" s="93"/>
      <c r="N61" s="82">
        <v>6.6603707845834786E-4</v>
      </c>
      <c r="O61" s="82">
        <v>1.1772225899094503E-7</v>
      </c>
      <c r="P61" s="82">
        <v>4.9512384532803322E-2</v>
      </c>
      <c r="Q61" s="83">
        <v>1.4440824848201865E-12</v>
      </c>
      <c r="R61" s="70"/>
    </row>
    <row r="62" spans="1:18" x14ac:dyDescent="0.2">
      <c r="A62" s="84"/>
      <c r="B62" s="84" t="s">
        <v>247</v>
      </c>
      <c r="C62" s="85">
        <v>60</v>
      </c>
      <c r="D62" s="86">
        <v>60</v>
      </c>
      <c r="E62" s="86">
        <v>60</v>
      </c>
      <c r="F62" s="86">
        <v>60</v>
      </c>
      <c r="G62" s="86">
        <v>60</v>
      </c>
      <c r="H62" s="86">
        <v>60</v>
      </c>
      <c r="I62" s="86">
        <v>60</v>
      </c>
      <c r="J62" s="86">
        <v>60</v>
      </c>
      <c r="K62" s="86">
        <v>60</v>
      </c>
      <c r="L62" s="86">
        <v>60</v>
      </c>
      <c r="M62" s="86">
        <v>60</v>
      </c>
      <c r="N62" s="86">
        <v>60</v>
      </c>
      <c r="O62" s="86">
        <v>60</v>
      </c>
      <c r="P62" s="86">
        <v>60</v>
      </c>
      <c r="Q62" s="87">
        <v>60</v>
      </c>
      <c r="R62" s="70"/>
    </row>
    <row r="63" spans="1:18" ht="36" x14ac:dyDescent="0.2">
      <c r="A63" s="84" t="s">
        <v>182</v>
      </c>
      <c r="B63" s="80" t="s">
        <v>245</v>
      </c>
      <c r="C63" s="88" t="s">
        <v>363</v>
      </c>
      <c r="D63" s="82">
        <v>0.20772259250504183</v>
      </c>
      <c r="E63" s="82">
        <v>0.17231547225159746</v>
      </c>
      <c r="F63" s="90" t="s">
        <v>395</v>
      </c>
      <c r="G63" s="90" t="s">
        <v>405</v>
      </c>
      <c r="H63" s="90" t="s">
        <v>414</v>
      </c>
      <c r="I63" s="90" t="s">
        <v>419</v>
      </c>
      <c r="J63" s="90" t="s">
        <v>425</v>
      </c>
      <c r="K63" s="82">
        <v>-6.0827197261248328E-2</v>
      </c>
      <c r="L63" s="90" t="s">
        <v>400</v>
      </c>
      <c r="M63" s="90" t="s">
        <v>403</v>
      </c>
      <c r="N63" s="89">
        <v>1</v>
      </c>
      <c r="O63" s="90" t="s">
        <v>435</v>
      </c>
      <c r="P63" s="82">
        <v>-5.4971199200651931E-2</v>
      </c>
      <c r="Q63" s="91" t="s">
        <v>436</v>
      </c>
      <c r="R63" s="70"/>
    </row>
    <row r="64" spans="1:18" ht="24" x14ac:dyDescent="0.2">
      <c r="A64" s="80"/>
      <c r="B64" s="80" t="s">
        <v>246</v>
      </c>
      <c r="C64" s="92">
        <v>1.1152735190916811E-3</v>
      </c>
      <c r="D64" s="82">
        <v>0.1112521146658129</v>
      </c>
      <c r="E64" s="82">
        <v>0.18799130178031084</v>
      </c>
      <c r="F64" s="82">
        <v>2.0629767224517711E-5</v>
      </c>
      <c r="G64" s="82">
        <v>4.3415872321156977E-2</v>
      </c>
      <c r="H64" s="82">
        <v>1.851191780613985E-3</v>
      </c>
      <c r="I64" s="82">
        <v>4.8092347030023793E-3</v>
      </c>
      <c r="J64" s="82">
        <v>9.5729041774834916E-3</v>
      </c>
      <c r="K64" s="82">
        <v>0.64430944636052812</v>
      </c>
      <c r="L64" s="82">
        <v>9.4604588730418143E-8</v>
      </c>
      <c r="M64" s="82">
        <v>6.6603707845834786E-4</v>
      </c>
      <c r="N64" s="93"/>
      <c r="O64" s="82">
        <v>4.8003241598620632E-6</v>
      </c>
      <c r="P64" s="82">
        <v>0.67655880642528188</v>
      </c>
      <c r="Q64" s="83">
        <v>6.4683969618818739E-5</v>
      </c>
      <c r="R64" s="70"/>
    </row>
    <row r="65" spans="1:18" x14ac:dyDescent="0.2">
      <c r="A65" s="84"/>
      <c r="B65" s="84" t="s">
        <v>247</v>
      </c>
      <c r="C65" s="85">
        <v>60</v>
      </c>
      <c r="D65" s="86">
        <v>60</v>
      </c>
      <c r="E65" s="86">
        <v>60</v>
      </c>
      <c r="F65" s="86">
        <v>60</v>
      </c>
      <c r="G65" s="86">
        <v>60</v>
      </c>
      <c r="H65" s="86">
        <v>60</v>
      </c>
      <c r="I65" s="86">
        <v>60</v>
      </c>
      <c r="J65" s="86">
        <v>60</v>
      </c>
      <c r="K65" s="86">
        <v>60</v>
      </c>
      <c r="L65" s="86">
        <v>60</v>
      </c>
      <c r="M65" s="86">
        <v>60</v>
      </c>
      <c r="N65" s="86">
        <v>60</v>
      </c>
      <c r="O65" s="86">
        <v>60</v>
      </c>
      <c r="P65" s="86">
        <v>60</v>
      </c>
      <c r="Q65" s="87">
        <v>60</v>
      </c>
      <c r="R65" s="70"/>
    </row>
    <row r="66" spans="1:18" ht="36" x14ac:dyDescent="0.2">
      <c r="A66" s="84" t="s">
        <v>183</v>
      </c>
      <c r="B66" s="80" t="s">
        <v>245</v>
      </c>
      <c r="C66" s="88" t="s">
        <v>364</v>
      </c>
      <c r="D66" s="90" t="s">
        <v>376</v>
      </c>
      <c r="E66" s="90" t="s">
        <v>385</v>
      </c>
      <c r="F66" s="90" t="s">
        <v>396</v>
      </c>
      <c r="G66" s="90" t="s">
        <v>406</v>
      </c>
      <c r="H66" s="90" t="s">
        <v>397</v>
      </c>
      <c r="I66" s="90" t="s">
        <v>420</v>
      </c>
      <c r="J66" s="90" t="s">
        <v>426</v>
      </c>
      <c r="K66" s="82">
        <v>7.769657098930402E-2</v>
      </c>
      <c r="L66" s="90" t="s">
        <v>430</v>
      </c>
      <c r="M66" s="90" t="s">
        <v>432</v>
      </c>
      <c r="N66" s="90" t="s">
        <v>435</v>
      </c>
      <c r="O66" s="89">
        <v>1</v>
      </c>
      <c r="P66" s="82">
        <v>1.7554128224569764E-2</v>
      </c>
      <c r="Q66" s="91" t="s">
        <v>437</v>
      </c>
      <c r="R66" s="70"/>
    </row>
    <row r="67" spans="1:18" ht="24" x14ac:dyDescent="0.2">
      <c r="A67" s="80"/>
      <c r="B67" s="80" t="s">
        <v>246</v>
      </c>
      <c r="C67" s="92">
        <v>4.7349072656984951E-5</v>
      </c>
      <c r="D67" s="82">
        <v>4.6718868666301479E-3</v>
      </c>
      <c r="E67" s="82">
        <v>3.4869905211435424E-2</v>
      </c>
      <c r="F67" s="82">
        <v>4.5006557803260688E-6</v>
      </c>
      <c r="G67" s="82">
        <v>6.3998506477411969E-4</v>
      </c>
      <c r="H67" s="82">
        <v>2.3416619106525509E-3</v>
      </c>
      <c r="I67" s="82">
        <v>1.939534939764036E-3</v>
      </c>
      <c r="J67" s="82">
        <v>1.2642556576866448E-2</v>
      </c>
      <c r="K67" s="82">
        <v>0.55514509819056335</v>
      </c>
      <c r="L67" s="82">
        <v>1.5176169226193908E-6</v>
      </c>
      <c r="M67" s="82">
        <v>1.1772225899094503E-7</v>
      </c>
      <c r="N67" s="82">
        <v>4.8003241598620632E-6</v>
      </c>
      <c r="O67" s="93"/>
      <c r="P67" s="82">
        <v>0.89409566684118469</v>
      </c>
      <c r="Q67" s="83">
        <v>1.0281724922647301E-6</v>
      </c>
      <c r="R67" s="70"/>
    </row>
    <row r="68" spans="1:18" x14ac:dyDescent="0.2">
      <c r="A68" s="84"/>
      <c r="B68" s="84" t="s">
        <v>247</v>
      </c>
      <c r="C68" s="85">
        <v>60</v>
      </c>
      <c r="D68" s="86">
        <v>60</v>
      </c>
      <c r="E68" s="86">
        <v>60</v>
      </c>
      <c r="F68" s="86">
        <v>60</v>
      </c>
      <c r="G68" s="86">
        <v>60</v>
      </c>
      <c r="H68" s="86">
        <v>60</v>
      </c>
      <c r="I68" s="86">
        <v>60</v>
      </c>
      <c r="J68" s="86">
        <v>60</v>
      </c>
      <c r="K68" s="86">
        <v>60</v>
      </c>
      <c r="L68" s="86">
        <v>60</v>
      </c>
      <c r="M68" s="86">
        <v>60</v>
      </c>
      <c r="N68" s="86">
        <v>60</v>
      </c>
      <c r="O68" s="86">
        <v>60</v>
      </c>
      <c r="P68" s="86">
        <v>60</v>
      </c>
      <c r="Q68" s="87">
        <v>60</v>
      </c>
      <c r="R68" s="70"/>
    </row>
    <row r="69" spans="1:18" ht="36" x14ac:dyDescent="0.2">
      <c r="A69" s="84" t="s">
        <v>184</v>
      </c>
      <c r="B69" s="80" t="s">
        <v>245</v>
      </c>
      <c r="C69" s="88" t="s">
        <v>365</v>
      </c>
      <c r="D69" s="90" t="s">
        <v>377</v>
      </c>
      <c r="E69" s="90" t="s">
        <v>386</v>
      </c>
      <c r="F69" s="90" t="s">
        <v>397</v>
      </c>
      <c r="G69" s="90" t="s">
        <v>407</v>
      </c>
      <c r="H69" s="90" t="s">
        <v>411</v>
      </c>
      <c r="I69" s="90" t="s">
        <v>421</v>
      </c>
      <c r="J69" s="90" t="s">
        <v>427</v>
      </c>
      <c r="K69" s="90" t="s">
        <v>428</v>
      </c>
      <c r="L69" s="82">
        <v>6.0921611511351361E-3</v>
      </c>
      <c r="M69" s="90" t="s">
        <v>433</v>
      </c>
      <c r="N69" s="82">
        <v>-5.4971199200651931E-2</v>
      </c>
      <c r="O69" s="82">
        <v>1.7554128224569764E-2</v>
      </c>
      <c r="P69" s="89">
        <v>1</v>
      </c>
      <c r="Q69" s="91" t="s">
        <v>438</v>
      </c>
      <c r="R69" s="70"/>
    </row>
    <row r="70" spans="1:18" ht="24" x14ac:dyDescent="0.2">
      <c r="A70" s="80"/>
      <c r="B70" s="80" t="s">
        <v>246</v>
      </c>
      <c r="C70" s="92">
        <v>3.5172767361994414E-3</v>
      </c>
      <c r="D70" s="82">
        <v>1.784122517427572E-4</v>
      </c>
      <c r="E70" s="82">
        <v>7.7416148981620751E-3</v>
      </c>
      <c r="F70" s="82">
        <v>2.3075298130483101E-3</v>
      </c>
      <c r="G70" s="82">
        <v>4.1433346566810593E-4</v>
      </c>
      <c r="H70" s="82">
        <v>2.5586722947319286E-3</v>
      </c>
      <c r="I70" s="82">
        <v>1.0973226213341946E-2</v>
      </c>
      <c r="J70" s="82">
        <v>2.855935476328093E-2</v>
      </c>
      <c r="K70" s="82">
        <v>1.3356913993430714E-4</v>
      </c>
      <c r="L70" s="82">
        <v>0.96315291350185517</v>
      </c>
      <c r="M70" s="82">
        <v>4.9512384532803322E-2</v>
      </c>
      <c r="N70" s="82">
        <v>0.67655880642528188</v>
      </c>
      <c r="O70" s="82">
        <v>0.89409566684118469</v>
      </c>
      <c r="P70" s="93"/>
      <c r="Q70" s="83">
        <v>4.3447763245532639E-5</v>
      </c>
      <c r="R70" s="70"/>
    </row>
    <row r="71" spans="1:18" x14ac:dyDescent="0.2">
      <c r="A71" s="84"/>
      <c r="B71" s="84" t="s">
        <v>247</v>
      </c>
      <c r="C71" s="85">
        <v>60</v>
      </c>
      <c r="D71" s="86">
        <v>60</v>
      </c>
      <c r="E71" s="86">
        <v>60</v>
      </c>
      <c r="F71" s="86">
        <v>60</v>
      </c>
      <c r="G71" s="86">
        <v>60</v>
      </c>
      <c r="H71" s="86">
        <v>60</v>
      </c>
      <c r="I71" s="86">
        <v>60</v>
      </c>
      <c r="J71" s="86">
        <v>60</v>
      </c>
      <c r="K71" s="86">
        <v>60</v>
      </c>
      <c r="L71" s="86">
        <v>60</v>
      </c>
      <c r="M71" s="86">
        <v>60</v>
      </c>
      <c r="N71" s="86">
        <v>60</v>
      </c>
      <c r="O71" s="86">
        <v>60</v>
      </c>
      <c r="P71" s="86">
        <v>60</v>
      </c>
      <c r="Q71" s="87">
        <v>60</v>
      </c>
      <c r="R71" s="70"/>
    </row>
    <row r="72" spans="1:18" ht="36" x14ac:dyDescent="0.2">
      <c r="A72" s="84" t="s">
        <v>263</v>
      </c>
      <c r="B72" s="80" t="s">
        <v>245</v>
      </c>
      <c r="C72" s="88" t="s">
        <v>366</v>
      </c>
      <c r="D72" s="90" t="s">
        <v>378</v>
      </c>
      <c r="E72" s="90" t="s">
        <v>387</v>
      </c>
      <c r="F72" s="90" t="s">
        <v>398</v>
      </c>
      <c r="G72" s="90" t="s">
        <v>408</v>
      </c>
      <c r="H72" s="90" t="s">
        <v>415</v>
      </c>
      <c r="I72" s="90" t="s">
        <v>422</v>
      </c>
      <c r="J72" s="90" t="s">
        <v>387</v>
      </c>
      <c r="K72" s="90" t="s">
        <v>406</v>
      </c>
      <c r="L72" s="90" t="s">
        <v>431</v>
      </c>
      <c r="M72" s="90" t="s">
        <v>434</v>
      </c>
      <c r="N72" s="90" t="s">
        <v>436</v>
      </c>
      <c r="O72" s="90" t="s">
        <v>437</v>
      </c>
      <c r="P72" s="90" t="s">
        <v>438</v>
      </c>
      <c r="Q72" s="94">
        <v>1</v>
      </c>
      <c r="R72" s="70"/>
    </row>
    <row r="73" spans="1:18" ht="24" x14ac:dyDescent="0.2">
      <c r="A73" s="80"/>
      <c r="B73" s="80" t="s">
        <v>246</v>
      </c>
      <c r="C73" s="92">
        <v>2.89131688647779E-17</v>
      </c>
      <c r="D73" s="82">
        <v>1.1394294302627498E-15</v>
      </c>
      <c r="E73" s="82">
        <v>2.3833296760358361E-11</v>
      </c>
      <c r="F73" s="82">
        <v>2.2606576120103196E-24</v>
      </c>
      <c r="G73" s="82">
        <v>2.1729123317754611E-17</v>
      </c>
      <c r="H73" s="82">
        <v>2.6734123891071778E-19</v>
      </c>
      <c r="I73" s="82">
        <v>4.9048405808732682E-12</v>
      </c>
      <c r="J73" s="82">
        <v>2.214704055475725E-11</v>
      </c>
      <c r="K73" s="82">
        <v>6.4335822794629434E-4</v>
      </c>
      <c r="L73" s="82">
        <v>8.2652295183973006E-6</v>
      </c>
      <c r="M73" s="82">
        <v>1.4440824848201865E-12</v>
      </c>
      <c r="N73" s="82">
        <v>6.4683969618818739E-5</v>
      </c>
      <c r="O73" s="82">
        <v>1.0281724922647301E-6</v>
      </c>
      <c r="P73" s="82">
        <v>4.3447763245532639E-5</v>
      </c>
      <c r="Q73" s="95"/>
      <c r="R73" s="70"/>
    </row>
    <row r="74" spans="1:18" x14ac:dyDescent="0.2">
      <c r="A74" s="96"/>
      <c r="B74" s="96" t="s">
        <v>247</v>
      </c>
      <c r="C74" s="97">
        <v>60</v>
      </c>
      <c r="D74" s="98">
        <v>60</v>
      </c>
      <c r="E74" s="98">
        <v>60</v>
      </c>
      <c r="F74" s="98">
        <v>60</v>
      </c>
      <c r="G74" s="98">
        <v>60</v>
      </c>
      <c r="H74" s="98">
        <v>60</v>
      </c>
      <c r="I74" s="98">
        <v>60</v>
      </c>
      <c r="J74" s="98">
        <v>60</v>
      </c>
      <c r="K74" s="98">
        <v>60</v>
      </c>
      <c r="L74" s="98">
        <v>60</v>
      </c>
      <c r="M74" s="98">
        <v>60</v>
      </c>
      <c r="N74" s="98">
        <v>60</v>
      </c>
      <c r="O74" s="98">
        <v>60</v>
      </c>
      <c r="P74" s="98">
        <v>60</v>
      </c>
      <c r="Q74" s="99">
        <v>60</v>
      </c>
      <c r="R74" s="70"/>
    </row>
    <row r="75" spans="1:18" ht="12" customHeight="1" x14ac:dyDescent="0.2">
      <c r="A75" s="304" t="s">
        <v>250</v>
      </c>
      <c r="B75" s="304"/>
      <c r="C75" s="304"/>
      <c r="D75" s="304"/>
      <c r="E75" s="304"/>
      <c r="F75" s="304"/>
      <c r="G75" s="304"/>
      <c r="H75" s="304"/>
      <c r="I75" s="304"/>
      <c r="J75" s="304"/>
      <c r="K75" s="304"/>
      <c r="L75" s="304"/>
      <c r="M75" s="304"/>
      <c r="N75" s="304"/>
      <c r="O75" s="304"/>
      <c r="P75" s="304"/>
      <c r="Q75" s="304"/>
      <c r="R75" s="70"/>
    </row>
    <row r="76" spans="1:18" ht="12" customHeight="1" x14ac:dyDescent="0.2">
      <c r="A76" s="305" t="s">
        <v>251</v>
      </c>
      <c r="B76" s="305"/>
      <c r="C76" s="305"/>
      <c r="D76" s="305"/>
      <c r="E76" s="305"/>
      <c r="F76" s="305"/>
      <c r="G76" s="305"/>
      <c r="H76" s="305"/>
      <c r="I76" s="305"/>
      <c r="J76" s="305"/>
      <c r="K76" s="305"/>
      <c r="L76" s="305"/>
      <c r="M76" s="305"/>
      <c r="N76" s="305"/>
      <c r="O76" s="305"/>
      <c r="P76" s="305"/>
      <c r="Q76" s="305"/>
      <c r="R76" s="70"/>
    </row>
  </sheetData>
  <mergeCells count="6">
    <mergeCell ref="A2:Q3"/>
    <mergeCell ref="B5:F8"/>
    <mergeCell ref="A28:Q28"/>
    <mergeCell ref="A75:Q75"/>
    <mergeCell ref="A76:Q76"/>
    <mergeCell ref="B12:F1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2"/>
  <sheetViews>
    <sheetView topLeftCell="E46" workbookViewId="0">
      <selection activeCell="I2" sqref="I2:AA61"/>
    </sheetView>
  </sheetViews>
  <sheetFormatPr defaultRowHeight="12.75" x14ac:dyDescent="0.2"/>
  <cols>
    <col min="1" max="1" width="16.42578125" customWidth="1"/>
    <col min="2" max="2" width="17.140625" customWidth="1"/>
    <col min="3" max="3" width="20.28515625" customWidth="1"/>
    <col min="4" max="6" width="15.5703125" customWidth="1"/>
    <col min="7" max="7" width="15.28515625" customWidth="1"/>
    <col min="8" max="8" width="11" customWidth="1"/>
    <col min="9" max="10" width="4.28515625" customWidth="1"/>
    <col min="11" max="11" width="4.5703125" customWidth="1"/>
    <col min="12" max="13" width="4.42578125" customWidth="1"/>
    <col min="14" max="14" width="4.5703125" customWidth="1"/>
    <col min="15" max="16" width="5.28515625" customWidth="1"/>
    <col min="17" max="17" width="4.5703125" customWidth="1"/>
    <col min="18" max="19" width="5.140625" customWidth="1"/>
    <col min="20" max="20" width="5" customWidth="1"/>
    <col min="21" max="22" width="5.28515625" customWidth="1"/>
    <col min="23" max="24" width="5.140625" customWidth="1"/>
    <col min="25" max="25" width="4.28515625" customWidth="1"/>
    <col min="26" max="26" width="4.85546875" customWidth="1"/>
    <col min="30" max="30" width="14.28515625" customWidth="1"/>
    <col min="31" max="31" width="17.85546875" customWidth="1"/>
  </cols>
  <sheetData>
    <row r="1" spans="1:31" x14ac:dyDescent="0.2">
      <c r="A1" s="2" t="s">
        <v>0</v>
      </c>
      <c r="B1" s="2" t="s">
        <v>1</v>
      </c>
      <c r="C1" s="2" t="s">
        <v>2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10" t="s">
        <v>185</v>
      </c>
      <c r="J1" s="10" t="s">
        <v>186</v>
      </c>
      <c r="K1" s="10" t="s">
        <v>187</v>
      </c>
      <c r="L1" s="10" t="s">
        <v>188</v>
      </c>
      <c r="M1" s="10" t="s">
        <v>189</v>
      </c>
      <c r="N1" s="10" t="s">
        <v>190</v>
      </c>
      <c r="O1" s="10" t="s">
        <v>191</v>
      </c>
      <c r="P1" s="10" t="s">
        <v>192</v>
      </c>
      <c r="Q1" s="10" t="s">
        <v>193</v>
      </c>
      <c r="R1" s="10" t="s">
        <v>194</v>
      </c>
      <c r="S1" s="10" t="s">
        <v>195</v>
      </c>
      <c r="T1" s="10" t="s">
        <v>196</v>
      </c>
      <c r="U1" s="10" t="s">
        <v>197</v>
      </c>
      <c r="V1" s="10" t="s">
        <v>198</v>
      </c>
      <c r="W1" s="10" t="s">
        <v>199</v>
      </c>
      <c r="X1" s="10" t="s">
        <v>200</v>
      </c>
      <c r="Y1" s="10" t="s">
        <v>201</v>
      </c>
      <c r="Z1" s="10" t="s">
        <v>202</v>
      </c>
      <c r="AA1" s="10" t="s">
        <v>223</v>
      </c>
      <c r="AB1" s="10" t="s">
        <v>238</v>
      </c>
    </row>
    <row r="2" spans="1:31" x14ac:dyDescent="0.2">
      <c r="A2" s="1" t="s">
        <v>7</v>
      </c>
      <c r="B2" s="1" t="s">
        <v>8</v>
      </c>
      <c r="C2" s="1" t="s">
        <v>9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13</v>
      </c>
      <c r="I2" s="7">
        <v>3</v>
      </c>
      <c r="J2" s="26">
        <v>2</v>
      </c>
      <c r="K2" s="7">
        <v>4</v>
      </c>
      <c r="L2" s="26">
        <v>1</v>
      </c>
      <c r="M2" s="26">
        <v>3</v>
      </c>
      <c r="N2" s="7">
        <v>3</v>
      </c>
      <c r="O2" s="26">
        <v>3</v>
      </c>
      <c r="P2" s="7">
        <v>3</v>
      </c>
      <c r="Q2" s="7">
        <v>4</v>
      </c>
      <c r="R2" s="7">
        <v>4</v>
      </c>
      <c r="S2" s="26">
        <v>2</v>
      </c>
      <c r="T2" s="7">
        <v>4</v>
      </c>
      <c r="U2" s="7">
        <v>4</v>
      </c>
      <c r="V2" s="7">
        <v>2</v>
      </c>
      <c r="W2" s="7">
        <v>3</v>
      </c>
      <c r="X2" s="7">
        <v>3</v>
      </c>
      <c r="Y2" s="7">
        <v>3</v>
      </c>
      <c r="Z2" s="7">
        <v>4</v>
      </c>
      <c r="AA2" s="9">
        <f>SUM(I2:Z2)</f>
        <v>55</v>
      </c>
      <c r="AB2" s="9" t="str">
        <f>IF(AA2&lt;45.035,"RENDAH",IF(AA2&lt;60.464,"SEDANG",IF(AA2&gt;60.464,"TINGGI")))</f>
        <v>SEDANG</v>
      </c>
    </row>
    <row r="3" spans="1:31" x14ac:dyDescent="0.2">
      <c r="A3" s="1" t="s">
        <v>14</v>
      </c>
      <c r="B3" s="1" t="s">
        <v>8</v>
      </c>
      <c r="C3" s="1" t="s">
        <v>15</v>
      </c>
      <c r="D3" s="1" t="s">
        <v>15</v>
      </c>
      <c r="E3" s="1" t="s">
        <v>10</v>
      </c>
      <c r="F3" s="1" t="s">
        <v>16</v>
      </c>
      <c r="G3" s="1" t="s">
        <v>17</v>
      </c>
      <c r="H3" s="1" t="s">
        <v>13</v>
      </c>
      <c r="I3" s="7">
        <v>2</v>
      </c>
      <c r="J3" s="26">
        <v>3</v>
      </c>
      <c r="K3" s="7">
        <v>3</v>
      </c>
      <c r="L3" s="26">
        <v>2</v>
      </c>
      <c r="M3" s="26">
        <v>2</v>
      </c>
      <c r="N3" s="7">
        <v>3</v>
      </c>
      <c r="O3" s="26">
        <v>2</v>
      </c>
      <c r="P3" s="7">
        <v>3</v>
      </c>
      <c r="Q3" s="7">
        <v>3</v>
      </c>
      <c r="R3" s="7">
        <v>3</v>
      </c>
      <c r="S3" s="26">
        <v>2</v>
      </c>
      <c r="T3" s="7">
        <v>3</v>
      </c>
      <c r="U3" s="7">
        <v>3</v>
      </c>
      <c r="V3" s="7">
        <v>3</v>
      </c>
      <c r="W3" s="7">
        <v>3</v>
      </c>
      <c r="X3" s="7">
        <v>3</v>
      </c>
      <c r="Y3" s="7">
        <v>3</v>
      </c>
      <c r="Z3" s="7">
        <v>3</v>
      </c>
      <c r="AA3" s="9">
        <f t="shared" ref="AA3:AA61" si="0">SUM(I3:Z3)</f>
        <v>49</v>
      </c>
      <c r="AB3" s="9" t="str">
        <f t="shared" ref="AB3:AB61" si="1">IF(AA3&lt;45.035,"RENDAH",IF(AA3&lt;60.464,"SEDANG",IF(AA3&gt;60.464,"TINGGI")))</f>
        <v>SEDANG</v>
      </c>
    </row>
    <row r="4" spans="1:31" x14ac:dyDescent="0.2">
      <c r="A4" s="1" t="s">
        <v>18</v>
      </c>
      <c r="B4" s="1" t="s">
        <v>8</v>
      </c>
      <c r="C4" s="1" t="s">
        <v>19</v>
      </c>
      <c r="D4" s="1" t="s">
        <v>19</v>
      </c>
      <c r="E4" s="1" t="s">
        <v>10</v>
      </c>
      <c r="F4" s="1" t="s">
        <v>20</v>
      </c>
      <c r="G4" s="1" t="s">
        <v>12</v>
      </c>
      <c r="H4" s="1" t="s">
        <v>21</v>
      </c>
      <c r="I4" s="7">
        <v>3</v>
      </c>
      <c r="J4" s="26">
        <v>2</v>
      </c>
      <c r="K4" s="7">
        <v>3</v>
      </c>
      <c r="L4" s="26">
        <v>2</v>
      </c>
      <c r="M4" s="26">
        <v>2</v>
      </c>
      <c r="N4" s="7">
        <v>4</v>
      </c>
      <c r="O4" s="26">
        <v>1</v>
      </c>
      <c r="P4" s="7">
        <v>3</v>
      </c>
      <c r="Q4" s="7">
        <v>4</v>
      </c>
      <c r="R4" s="7">
        <v>3</v>
      </c>
      <c r="S4" s="26">
        <v>2</v>
      </c>
      <c r="T4" s="7">
        <v>4</v>
      </c>
      <c r="U4" s="7">
        <v>3</v>
      </c>
      <c r="V4" s="7">
        <v>4</v>
      </c>
      <c r="W4" s="7">
        <v>3</v>
      </c>
      <c r="X4" s="7">
        <v>3</v>
      </c>
      <c r="Y4" s="7">
        <v>4</v>
      </c>
      <c r="Z4" s="7">
        <v>3</v>
      </c>
      <c r="AA4" s="9">
        <f t="shared" si="0"/>
        <v>53</v>
      </c>
      <c r="AB4" s="9" t="str">
        <f t="shared" si="1"/>
        <v>SEDANG</v>
      </c>
      <c r="AC4" s="25" t="s">
        <v>258</v>
      </c>
    </row>
    <row r="5" spans="1:31" x14ac:dyDescent="0.2">
      <c r="A5" s="1" t="s">
        <v>22</v>
      </c>
      <c r="B5" s="1" t="s">
        <v>8</v>
      </c>
      <c r="C5" s="1" t="s">
        <v>23</v>
      </c>
      <c r="D5" s="1" t="s">
        <v>23</v>
      </c>
      <c r="E5" s="1" t="s">
        <v>24</v>
      </c>
      <c r="F5" s="1" t="s">
        <v>25</v>
      </c>
      <c r="G5" s="1" t="s">
        <v>17</v>
      </c>
      <c r="H5" s="1" t="s">
        <v>26</v>
      </c>
      <c r="I5" s="7">
        <v>3</v>
      </c>
      <c r="J5" s="26">
        <v>2</v>
      </c>
      <c r="K5" s="7">
        <v>4</v>
      </c>
      <c r="L5" s="26">
        <v>3</v>
      </c>
      <c r="M5" s="26">
        <v>3</v>
      </c>
      <c r="N5" s="7">
        <v>3</v>
      </c>
      <c r="O5" s="26">
        <v>4</v>
      </c>
      <c r="P5" s="7">
        <v>3</v>
      </c>
      <c r="Q5" s="7">
        <v>3</v>
      </c>
      <c r="R5" s="7">
        <v>3</v>
      </c>
      <c r="S5" s="26">
        <v>3</v>
      </c>
      <c r="T5" s="7">
        <v>4</v>
      </c>
      <c r="U5" s="7">
        <v>3</v>
      </c>
      <c r="V5" s="7">
        <v>2</v>
      </c>
      <c r="W5" s="7">
        <v>4</v>
      </c>
      <c r="X5" s="7">
        <v>3</v>
      </c>
      <c r="Y5" s="7">
        <v>3</v>
      </c>
      <c r="Z5" s="7">
        <v>3</v>
      </c>
      <c r="AA5" s="9">
        <f t="shared" si="0"/>
        <v>56</v>
      </c>
      <c r="AB5" s="9" t="str">
        <f t="shared" si="1"/>
        <v>SEDANG</v>
      </c>
      <c r="AD5" s="15" t="s">
        <v>228</v>
      </c>
      <c r="AE5" s="15">
        <v>18</v>
      </c>
    </row>
    <row r="6" spans="1:31" x14ac:dyDescent="0.2">
      <c r="A6" s="1" t="s">
        <v>27</v>
      </c>
      <c r="B6" s="1" t="s">
        <v>8</v>
      </c>
      <c r="C6" s="1" t="s">
        <v>28</v>
      </c>
      <c r="D6" s="1" t="s">
        <v>28</v>
      </c>
      <c r="E6" s="1" t="s">
        <v>10</v>
      </c>
      <c r="F6" s="1" t="s">
        <v>29</v>
      </c>
      <c r="G6" s="1" t="s">
        <v>12</v>
      </c>
      <c r="H6" s="1" t="s">
        <v>26</v>
      </c>
      <c r="I6" s="7">
        <v>3</v>
      </c>
      <c r="J6" s="26">
        <v>2</v>
      </c>
      <c r="K6" s="7">
        <v>3</v>
      </c>
      <c r="L6" s="26">
        <v>2</v>
      </c>
      <c r="M6" s="26">
        <v>2</v>
      </c>
      <c r="N6" s="7">
        <v>3</v>
      </c>
      <c r="O6" s="26">
        <v>2</v>
      </c>
      <c r="P6" s="7">
        <v>3</v>
      </c>
      <c r="Q6" s="7">
        <v>3</v>
      </c>
      <c r="R6" s="7">
        <v>3</v>
      </c>
      <c r="S6" s="26">
        <v>2</v>
      </c>
      <c r="T6" s="7">
        <v>3</v>
      </c>
      <c r="U6" s="7">
        <v>3</v>
      </c>
      <c r="V6" s="7">
        <v>2</v>
      </c>
      <c r="W6" s="7">
        <v>3</v>
      </c>
      <c r="X6" s="7">
        <v>3</v>
      </c>
      <c r="Y6" s="7">
        <v>3</v>
      </c>
      <c r="Z6" s="7">
        <v>3</v>
      </c>
      <c r="AA6" s="9">
        <f t="shared" si="0"/>
        <v>48</v>
      </c>
      <c r="AB6" s="9" t="str">
        <f t="shared" si="1"/>
        <v>SEDANG</v>
      </c>
      <c r="AD6" s="15" t="s">
        <v>236</v>
      </c>
      <c r="AE6" s="15">
        <v>4</v>
      </c>
    </row>
    <row r="7" spans="1:31" x14ac:dyDescent="0.2">
      <c r="A7" s="1" t="s">
        <v>30</v>
      </c>
      <c r="B7" s="1" t="s">
        <v>8</v>
      </c>
      <c r="C7" s="1" t="s">
        <v>31</v>
      </c>
      <c r="D7" s="1" t="s">
        <v>31</v>
      </c>
      <c r="E7" s="1" t="s">
        <v>10</v>
      </c>
      <c r="F7" s="1" t="s">
        <v>11</v>
      </c>
      <c r="G7" s="1" t="s">
        <v>12</v>
      </c>
      <c r="H7" s="1" t="s">
        <v>26</v>
      </c>
      <c r="I7" s="7">
        <v>3</v>
      </c>
      <c r="J7" s="26">
        <v>4</v>
      </c>
      <c r="K7" s="7">
        <v>3</v>
      </c>
      <c r="L7" s="26">
        <v>2</v>
      </c>
      <c r="M7" s="26">
        <v>2</v>
      </c>
      <c r="N7" s="7">
        <v>2</v>
      </c>
      <c r="O7" s="26">
        <v>2</v>
      </c>
      <c r="P7" s="7">
        <v>3</v>
      </c>
      <c r="Q7" s="7">
        <v>3</v>
      </c>
      <c r="R7" s="7">
        <v>3</v>
      </c>
      <c r="S7" s="26">
        <v>2</v>
      </c>
      <c r="T7" s="7">
        <v>3</v>
      </c>
      <c r="U7" s="7">
        <v>3</v>
      </c>
      <c r="V7" s="7">
        <v>3</v>
      </c>
      <c r="W7" s="7">
        <v>3</v>
      </c>
      <c r="X7" s="7">
        <v>3</v>
      </c>
      <c r="Y7" s="7">
        <v>3</v>
      </c>
      <c r="Z7" s="7">
        <v>3</v>
      </c>
      <c r="AA7" s="9">
        <f t="shared" si="0"/>
        <v>50</v>
      </c>
      <c r="AB7" s="9" t="str">
        <f t="shared" si="1"/>
        <v>SEDANG</v>
      </c>
      <c r="AD7" s="15" t="s">
        <v>237</v>
      </c>
      <c r="AE7" s="15">
        <v>1</v>
      </c>
    </row>
    <row r="8" spans="1:31" x14ac:dyDescent="0.2">
      <c r="A8" s="1" t="s">
        <v>32</v>
      </c>
      <c r="B8" s="1" t="s">
        <v>8</v>
      </c>
      <c r="C8" s="1" t="s">
        <v>33</v>
      </c>
      <c r="D8" s="1" t="s">
        <v>33</v>
      </c>
      <c r="E8" s="1" t="s">
        <v>10</v>
      </c>
      <c r="F8" s="1" t="s">
        <v>11</v>
      </c>
      <c r="G8" s="1" t="s">
        <v>17</v>
      </c>
      <c r="H8" s="1" t="s">
        <v>21</v>
      </c>
      <c r="I8" s="7">
        <v>1</v>
      </c>
      <c r="J8" s="26">
        <v>3</v>
      </c>
      <c r="K8" s="7">
        <v>3</v>
      </c>
      <c r="L8" s="26">
        <v>2</v>
      </c>
      <c r="M8" s="26">
        <v>2</v>
      </c>
      <c r="N8" s="7">
        <v>3</v>
      </c>
      <c r="O8" s="26">
        <v>3</v>
      </c>
      <c r="P8" s="7">
        <v>3</v>
      </c>
      <c r="Q8" s="7">
        <v>3</v>
      </c>
      <c r="R8" s="7">
        <v>3</v>
      </c>
      <c r="S8" s="26">
        <v>2</v>
      </c>
      <c r="T8" s="7">
        <v>3</v>
      </c>
      <c r="U8" s="7">
        <v>2</v>
      </c>
      <c r="V8" s="7">
        <v>3</v>
      </c>
      <c r="W8" s="7">
        <v>2</v>
      </c>
      <c r="X8" s="7">
        <v>3</v>
      </c>
      <c r="Y8" s="7">
        <v>2</v>
      </c>
      <c r="Z8" s="7">
        <v>3</v>
      </c>
      <c r="AA8" s="9">
        <f t="shared" si="0"/>
        <v>46</v>
      </c>
      <c r="AB8" s="9" t="str">
        <f t="shared" si="1"/>
        <v>SEDANG</v>
      </c>
    </row>
    <row r="9" spans="1:31" x14ac:dyDescent="0.2">
      <c r="A9" s="1" t="s">
        <v>34</v>
      </c>
      <c r="B9" s="1" t="s">
        <v>8</v>
      </c>
      <c r="C9" s="1" t="s">
        <v>35</v>
      </c>
      <c r="D9" s="1" t="s">
        <v>35</v>
      </c>
      <c r="E9" s="1" t="s">
        <v>10</v>
      </c>
      <c r="F9" s="1" t="s">
        <v>25</v>
      </c>
      <c r="G9" s="1" t="s">
        <v>17</v>
      </c>
      <c r="H9" s="1" t="s">
        <v>21</v>
      </c>
      <c r="I9" s="7">
        <v>3</v>
      </c>
      <c r="J9" s="26">
        <v>2</v>
      </c>
      <c r="K9" s="7">
        <v>3</v>
      </c>
      <c r="L9" s="26">
        <v>2</v>
      </c>
      <c r="M9" s="26">
        <v>2</v>
      </c>
      <c r="N9" s="7">
        <v>3</v>
      </c>
      <c r="O9" s="26">
        <v>1</v>
      </c>
      <c r="P9" s="7">
        <v>4</v>
      </c>
      <c r="Q9" s="7">
        <v>4</v>
      </c>
      <c r="R9" s="7">
        <v>4</v>
      </c>
      <c r="S9" s="26">
        <v>2</v>
      </c>
      <c r="T9" s="7">
        <v>4</v>
      </c>
      <c r="U9" s="7">
        <v>4</v>
      </c>
      <c r="V9" s="7">
        <v>4</v>
      </c>
      <c r="W9" s="7">
        <v>3</v>
      </c>
      <c r="X9" s="7">
        <v>4</v>
      </c>
      <c r="Y9" s="7">
        <v>4</v>
      </c>
      <c r="Z9" s="7">
        <v>3</v>
      </c>
      <c r="AA9" s="9">
        <f t="shared" si="0"/>
        <v>56</v>
      </c>
      <c r="AB9" s="9" t="str">
        <f t="shared" si="1"/>
        <v>SEDANG</v>
      </c>
      <c r="AD9" s="14" t="s">
        <v>227</v>
      </c>
      <c r="AE9" s="15">
        <f>AVERAGE(AA2:AA61)</f>
        <v>52.733333333333334</v>
      </c>
    </row>
    <row r="10" spans="1:31" x14ac:dyDescent="0.2">
      <c r="A10" s="1" t="s">
        <v>36</v>
      </c>
      <c r="B10" s="1" t="s">
        <v>8</v>
      </c>
      <c r="C10" s="1" t="s">
        <v>37</v>
      </c>
      <c r="D10" s="1" t="s">
        <v>37</v>
      </c>
      <c r="E10" s="1" t="s">
        <v>10</v>
      </c>
      <c r="F10" s="1" t="s">
        <v>16</v>
      </c>
      <c r="G10" s="1" t="s">
        <v>17</v>
      </c>
      <c r="H10" s="1" t="s">
        <v>21</v>
      </c>
      <c r="I10" s="7">
        <v>3</v>
      </c>
      <c r="J10" s="26">
        <v>2</v>
      </c>
      <c r="K10" s="7">
        <v>3</v>
      </c>
      <c r="L10" s="26">
        <v>2</v>
      </c>
      <c r="M10" s="26">
        <v>2</v>
      </c>
      <c r="N10" s="7">
        <v>3</v>
      </c>
      <c r="O10" s="26">
        <v>2</v>
      </c>
      <c r="P10" s="7">
        <v>3</v>
      </c>
      <c r="Q10" s="7">
        <v>3</v>
      </c>
      <c r="R10" s="7">
        <v>3</v>
      </c>
      <c r="S10" s="26">
        <v>2</v>
      </c>
      <c r="T10" s="7">
        <v>3</v>
      </c>
      <c r="U10" s="7">
        <v>3</v>
      </c>
      <c r="V10" s="7">
        <v>3</v>
      </c>
      <c r="W10" s="7">
        <v>3</v>
      </c>
      <c r="X10" s="7">
        <v>3</v>
      </c>
      <c r="Y10" s="7">
        <v>3</v>
      </c>
      <c r="Z10" s="7">
        <v>3</v>
      </c>
      <c r="AA10" s="9">
        <f t="shared" si="0"/>
        <v>49</v>
      </c>
      <c r="AB10" s="9" t="str">
        <f t="shared" si="1"/>
        <v>SEDANG</v>
      </c>
      <c r="AD10" s="14" t="s">
        <v>226</v>
      </c>
      <c r="AE10" s="15">
        <f>MEDIAN(AA2:AA61)</f>
        <v>54.5</v>
      </c>
    </row>
    <row r="11" spans="1:31" x14ac:dyDescent="0.2">
      <c r="A11" s="1" t="s">
        <v>38</v>
      </c>
      <c r="B11" s="1" t="s">
        <v>8</v>
      </c>
      <c r="C11" s="1" t="s">
        <v>39</v>
      </c>
      <c r="D11" s="1" t="s">
        <v>39</v>
      </c>
      <c r="E11" s="1" t="s">
        <v>10</v>
      </c>
      <c r="F11" s="1" t="s">
        <v>11</v>
      </c>
      <c r="G11" s="1" t="s">
        <v>12</v>
      </c>
      <c r="H11" s="1" t="s">
        <v>13</v>
      </c>
      <c r="I11" s="7">
        <v>4</v>
      </c>
      <c r="J11" s="26">
        <v>3</v>
      </c>
      <c r="K11" s="7">
        <v>4</v>
      </c>
      <c r="L11" s="26">
        <v>2</v>
      </c>
      <c r="M11" s="26">
        <v>4</v>
      </c>
      <c r="N11" s="7">
        <v>4</v>
      </c>
      <c r="O11" s="26">
        <v>2</v>
      </c>
      <c r="P11" s="7">
        <v>4</v>
      </c>
      <c r="Q11" s="7">
        <v>3</v>
      </c>
      <c r="R11" s="7">
        <v>4</v>
      </c>
      <c r="S11" s="26">
        <v>2</v>
      </c>
      <c r="T11" s="7">
        <v>3</v>
      </c>
      <c r="U11" s="7">
        <v>3</v>
      </c>
      <c r="V11" s="7">
        <v>4</v>
      </c>
      <c r="W11" s="7">
        <v>4</v>
      </c>
      <c r="X11" s="7">
        <v>4</v>
      </c>
      <c r="Y11" s="7">
        <v>3</v>
      </c>
      <c r="Z11" s="7">
        <v>4</v>
      </c>
      <c r="AA11" s="9">
        <f t="shared" si="0"/>
        <v>61</v>
      </c>
      <c r="AB11" s="9" t="str">
        <f t="shared" si="1"/>
        <v>TINGGI</v>
      </c>
      <c r="AD11" s="14" t="s">
        <v>224</v>
      </c>
      <c r="AE11" s="15">
        <f>_xlfn.STDEV.P(AA2:AA61)</f>
        <v>7.7241324575787935</v>
      </c>
    </row>
    <row r="12" spans="1:31" x14ac:dyDescent="0.2">
      <c r="A12" s="1" t="s">
        <v>40</v>
      </c>
      <c r="B12" s="1" t="s">
        <v>8</v>
      </c>
      <c r="C12" s="1" t="s">
        <v>41</v>
      </c>
      <c r="D12" s="1" t="s">
        <v>41</v>
      </c>
      <c r="E12" s="1" t="s">
        <v>10</v>
      </c>
      <c r="F12" s="1" t="s">
        <v>11</v>
      </c>
      <c r="G12" s="1" t="s">
        <v>12</v>
      </c>
      <c r="H12" s="1" t="s">
        <v>13</v>
      </c>
      <c r="I12" s="7">
        <v>3</v>
      </c>
      <c r="J12" s="26">
        <v>2</v>
      </c>
      <c r="K12" s="7">
        <v>3</v>
      </c>
      <c r="L12" s="26">
        <v>2</v>
      </c>
      <c r="M12" s="26">
        <v>2</v>
      </c>
      <c r="N12" s="7">
        <v>3</v>
      </c>
      <c r="O12" s="26">
        <v>1</v>
      </c>
      <c r="P12" s="7">
        <v>3</v>
      </c>
      <c r="Q12" s="7">
        <v>3</v>
      </c>
      <c r="R12" s="7">
        <v>3</v>
      </c>
      <c r="S12" s="26">
        <v>2</v>
      </c>
      <c r="T12" s="7">
        <v>4</v>
      </c>
      <c r="U12" s="7">
        <v>3</v>
      </c>
      <c r="V12" s="7">
        <v>3</v>
      </c>
      <c r="W12" s="7">
        <v>3</v>
      </c>
      <c r="X12" s="7">
        <v>3</v>
      </c>
      <c r="Y12" s="7">
        <v>3</v>
      </c>
      <c r="Z12" s="7">
        <v>3</v>
      </c>
      <c r="AA12" s="9">
        <f t="shared" si="0"/>
        <v>49</v>
      </c>
      <c r="AB12" s="9" t="str">
        <f t="shared" si="1"/>
        <v>SEDANG</v>
      </c>
      <c r="AD12" s="14" t="s">
        <v>230</v>
      </c>
      <c r="AE12" s="15">
        <f>AE9-AE11</f>
        <v>45.009200875754544</v>
      </c>
    </row>
    <row r="13" spans="1:31" x14ac:dyDescent="0.2">
      <c r="A13" s="1" t="s">
        <v>42</v>
      </c>
      <c r="B13" s="1" t="s">
        <v>8</v>
      </c>
      <c r="C13" s="1" t="s">
        <v>43</v>
      </c>
      <c r="D13" s="1" t="s">
        <v>43</v>
      </c>
      <c r="E13" s="1" t="s">
        <v>10</v>
      </c>
      <c r="F13" s="1" t="s">
        <v>11</v>
      </c>
      <c r="G13" s="1" t="s">
        <v>12</v>
      </c>
      <c r="H13" s="1" t="s">
        <v>26</v>
      </c>
      <c r="I13" s="7">
        <v>3</v>
      </c>
      <c r="J13" s="26">
        <v>2</v>
      </c>
      <c r="K13" s="7">
        <v>3</v>
      </c>
      <c r="L13" s="26">
        <v>2</v>
      </c>
      <c r="M13" s="26">
        <v>1</v>
      </c>
      <c r="N13" s="7">
        <v>4</v>
      </c>
      <c r="O13" s="26">
        <v>3</v>
      </c>
      <c r="P13" s="7">
        <v>3</v>
      </c>
      <c r="Q13" s="7">
        <v>3</v>
      </c>
      <c r="R13" s="7">
        <v>4</v>
      </c>
      <c r="S13" s="26">
        <v>2</v>
      </c>
      <c r="T13" s="7">
        <v>4</v>
      </c>
      <c r="U13" s="7">
        <v>4</v>
      </c>
      <c r="V13" s="7">
        <v>3</v>
      </c>
      <c r="W13" s="7">
        <v>2</v>
      </c>
      <c r="X13" s="7">
        <v>2</v>
      </c>
      <c r="Y13" s="7">
        <v>4</v>
      </c>
      <c r="Z13" s="7">
        <v>4</v>
      </c>
      <c r="AA13" s="9">
        <f t="shared" si="0"/>
        <v>53</v>
      </c>
      <c r="AB13" s="9" t="str">
        <f t="shared" si="1"/>
        <v>SEDANG</v>
      </c>
      <c r="AD13" s="14" t="s">
        <v>231</v>
      </c>
      <c r="AE13" s="15">
        <f>AE9+AE11</f>
        <v>60.457465790912124</v>
      </c>
    </row>
    <row r="14" spans="1:31" x14ac:dyDescent="0.2">
      <c r="A14" s="1" t="s">
        <v>44</v>
      </c>
      <c r="B14" s="1" t="s">
        <v>8</v>
      </c>
      <c r="C14" s="1" t="s">
        <v>45</v>
      </c>
      <c r="D14" s="1" t="s">
        <v>45</v>
      </c>
      <c r="E14" s="1" t="s">
        <v>24</v>
      </c>
      <c r="F14" s="1" t="s">
        <v>46</v>
      </c>
      <c r="G14" s="1" t="s">
        <v>47</v>
      </c>
      <c r="H14" s="1" t="s">
        <v>26</v>
      </c>
      <c r="I14" s="7">
        <v>3</v>
      </c>
      <c r="J14" s="26">
        <v>1</v>
      </c>
      <c r="K14" s="7">
        <v>4</v>
      </c>
      <c r="L14" s="26">
        <v>4</v>
      </c>
      <c r="M14" s="26">
        <v>4</v>
      </c>
      <c r="N14" s="7">
        <v>4</v>
      </c>
      <c r="O14" s="26">
        <v>2</v>
      </c>
      <c r="P14" s="7">
        <v>4</v>
      </c>
      <c r="Q14" s="7">
        <v>4</v>
      </c>
      <c r="R14" s="7">
        <v>3</v>
      </c>
      <c r="S14" s="26">
        <v>1</v>
      </c>
      <c r="T14" s="7">
        <v>4</v>
      </c>
      <c r="U14" s="7">
        <v>3</v>
      </c>
      <c r="V14" s="7">
        <v>3</v>
      </c>
      <c r="W14" s="7">
        <v>4</v>
      </c>
      <c r="X14" s="7">
        <v>4</v>
      </c>
      <c r="Y14" s="7">
        <v>4</v>
      </c>
      <c r="Z14" s="7">
        <v>4</v>
      </c>
      <c r="AA14" s="9">
        <f t="shared" si="0"/>
        <v>60</v>
      </c>
      <c r="AB14" s="9" t="str">
        <f>IF(AA14&lt;45.035,"RENDAH",IF(AA14&lt;60.464,"SEDANG",IF(AA14&gt;60.464,"TINGGI")))</f>
        <v>SEDANG</v>
      </c>
    </row>
    <row r="15" spans="1:31" x14ac:dyDescent="0.2">
      <c r="A15" s="1" t="s">
        <v>48</v>
      </c>
      <c r="B15" s="1" t="s">
        <v>8</v>
      </c>
      <c r="C15" s="1" t="s">
        <v>49</v>
      </c>
      <c r="D15" s="1" t="s">
        <v>49</v>
      </c>
      <c r="E15" s="1" t="s">
        <v>24</v>
      </c>
      <c r="F15" s="1" t="s">
        <v>16</v>
      </c>
      <c r="G15" s="1" t="s">
        <v>12</v>
      </c>
      <c r="H15" s="1" t="s">
        <v>21</v>
      </c>
      <c r="I15" s="7">
        <v>3</v>
      </c>
      <c r="J15" s="26">
        <v>1</v>
      </c>
      <c r="K15" s="7">
        <v>3</v>
      </c>
      <c r="L15" s="26">
        <v>1</v>
      </c>
      <c r="M15" s="26">
        <v>4</v>
      </c>
      <c r="N15" s="7">
        <v>3</v>
      </c>
      <c r="O15" s="26">
        <v>2</v>
      </c>
      <c r="P15" s="7">
        <v>4</v>
      </c>
      <c r="Q15" s="7">
        <v>3</v>
      </c>
      <c r="R15" s="7">
        <v>3</v>
      </c>
      <c r="S15" s="26">
        <v>1</v>
      </c>
      <c r="T15" s="7">
        <v>4</v>
      </c>
      <c r="U15" s="7">
        <v>4</v>
      </c>
      <c r="V15" s="7">
        <v>3</v>
      </c>
      <c r="W15" s="7">
        <v>4</v>
      </c>
      <c r="X15" s="7">
        <v>3</v>
      </c>
      <c r="Y15" s="7">
        <v>4</v>
      </c>
      <c r="Z15" s="7">
        <v>3</v>
      </c>
      <c r="AA15" s="9">
        <f t="shared" si="0"/>
        <v>53</v>
      </c>
      <c r="AB15" s="9" t="str">
        <f t="shared" si="1"/>
        <v>SEDANG</v>
      </c>
      <c r="AD15" s="295" t="s">
        <v>235</v>
      </c>
      <c r="AE15" s="295"/>
    </row>
    <row r="16" spans="1:31" x14ac:dyDescent="0.2">
      <c r="A16" s="1" t="s">
        <v>50</v>
      </c>
      <c r="B16" s="1" t="s">
        <v>8</v>
      </c>
      <c r="C16" s="1" t="s">
        <v>51</v>
      </c>
      <c r="D16" s="1" t="s">
        <v>51</v>
      </c>
      <c r="E16" s="1" t="s">
        <v>24</v>
      </c>
      <c r="F16" s="1" t="s">
        <v>52</v>
      </c>
      <c r="G16" s="1" t="s">
        <v>53</v>
      </c>
      <c r="H16" s="1" t="s">
        <v>26</v>
      </c>
      <c r="I16" s="7">
        <v>3</v>
      </c>
      <c r="J16" s="26">
        <v>1</v>
      </c>
      <c r="K16" s="7">
        <v>4</v>
      </c>
      <c r="L16" s="26">
        <v>1</v>
      </c>
      <c r="M16" s="26">
        <v>2</v>
      </c>
      <c r="N16" s="7">
        <v>4</v>
      </c>
      <c r="O16" s="26">
        <v>1</v>
      </c>
      <c r="P16" s="7">
        <v>3</v>
      </c>
      <c r="Q16" s="7">
        <v>4</v>
      </c>
      <c r="R16" s="7">
        <v>3</v>
      </c>
      <c r="S16" s="26">
        <v>2</v>
      </c>
      <c r="T16" s="7">
        <v>4</v>
      </c>
      <c r="U16" s="7">
        <v>4</v>
      </c>
      <c r="V16" s="7">
        <v>3</v>
      </c>
      <c r="W16" s="7">
        <v>4</v>
      </c>
      <c r="X16" s="7">
        <v>3</v>
      </c>
      <c r="Y16" s="7">
        <v>4</v>
      </c>
      <c r="Z16" s="7">
        <v>3</v>
      </c>
      <c r="AA16" s="9">
        <f t="shared" si="0"/>
        <v>53</v>
      </c>
      <c r="AB16" s="9" t="str">
        <f t="shared" si="1"/>
        <v>SEDANG</v>
      </c>
      <c r="AD16" s="14" t="s">
        <v>232</v>
      </c>
      <c r="AE16" s="14" t="s">
        <v>259</v>
      </c>
    </row>
    <row r="17" spans="1:35" x14ac:dyDescent="0.2">
      <c r="A17" s="1" t="s">
        <v>54</v>
      </c>
      <c r="B17" s="1" t="s">
        <v>8</v>
      </c>
      <c r="C17" s="1" t="s">
        <v>55</v>
      </c>
      <c r="D17" s="1" t="s">
        <v>55</v>
      </c>
      <c r="E17" s="1" t="s">
        <v>10</v>
      </c>
      <c r="F17" s="1" t="s">
        <v>16</v>
      </c>
      <c r="G17" s="1" t="s">
        <v>12</v>
      </c>
      <c r="H17" s="1" t="s">
        <v>21</v>
      </c>
      <c r="I17" s="7">
        <v>3</v>
      </c>
      <c r="J17" s="26">
        <v>1</v>
      </c>
      <c r="K17" s="7">
        <v>3</v>
      </c>
      <c r="L17" s="26">
        <v>2</v>
      </c>
      <c r="M17" s="26">
        <v>4</v>
      </c>
      <c r="N17" s="7">
        <v>4</v>
      </c>
      <c r="O17" s="26">
        <v>1</v>
      </c>
      <c r="P17" s="7">
        <v>3</v>
      </c>
      <c r="Q17" s="7">
        <v>3</v>
      </c>
      <c r="R17" s="7">
        <v>3</v>
      </c>
      <c r="S17" s="26">
        <v>2</v>
      </c>
      <c r="T17" s="7">
        <v>3</v>
      </c>
      <c r="U17" s="7">
        <v>3</v>
      </c>
      <c r="V17" s="7">
        <v>4</v>
      </c>
      <c r="W17" s="7">
        <v>3</v>
      </c>
      <c r="X17" s="7">
        <v>3</v>
      </c>
      <c r="Y17" s="7">
        <v>4</v>
      </c>
      <c r="Z17" s="7">
        <v>3</v>
      </c>
      <c r="AA17" s="9">
        <f t="shared" si="0"/>
        <v>52</v>
      </c>
      <c r="AB17" s="9" t="str">
        <f t="shared" si="1"/>
        <v>SEDANG</v>
      </c>
      <c r="AD17" s="14" t="s">
        <v>233</v>
      </c>
      <c r="AE17" s="16" t="s">
        <v>260</v>
      </c>
    </row>
    <row r="18" spans="1:35" x14ac:dyDescent="0.2">
      <c r="A18" s="1" t="s">
        <v>56</v>
      </c>
      <c r="B18" s="1" t="s">
        <v>8</v>
      </c>
      <c r="C18" s="1" t="s">
        <v>57</v>
      </c>
      <c r="D18" s="1" t="s">
        <v>57</v>
      </c>
      <c r="E18" s="1" t="s">
        <v>10</v>
      </c>
      <c r="F18" s="1" t="s">
        <v>52</v>
      </c>
      <c r="G18" s="1" t="s">
        <v>53</v>
      </c>
      <c r="H18" s="1" t="s">
        <v>26</v>
      </c>
      <c r="I18" s="7">
        <v>4</v>
      </c>
      <c r="J18" s="26">
        <v>2</v>
      </c>
      <c r="K18" s="7">
        <v>4</v>
      </c>
      <c r="L18" s="26">
        <v>2</v>
      </c>
      <c r="M18" s="26">
        <v>4</v>
      </c>
      <c r="N18" s="7">
        <v>4</v>
      </c>
      <c r="O18" s="26">
        <v>1</v>
      </c>
      <c r="P18" s="7">
        <v>4</v>
      </c>
      <c r="Q18" s="7">
        <v>4</v>
      </c>
      <c r="R18" s="7">
        <v>4</v>
      </c>
      <c r="S18" s="26">
        <v>1</v>
      </c>
      <c r="T18" s="7">
        <v>4</v>
      </c>
      <c r="U18" s="7">
        <v>4</v>
      </c>
      <c r="V18" s="7">
        <v>4</v>
      </c>
      <c r="W18" s="7">
        <v>4</v>
      </c>
      <c r="X18" s="7">
        <v>1</v>
      </c>
      <c r="Y18" s="7">
        <v>4</v>
      </c>
      <c r="Z18" s="7">
        <v>4</v>
      </c>
      <c r="AA18" s="9">
        <f t="shared" si="0"/>
        <v>59</v>
      </c>
      <c r="AB18" s="9" t="str">
        <f t="shared" si="1"/>
        <v>SEDANG</v>
      </c>
      <c r="AD18" s="14" t="s">
        <v>234</v>
      </c>
      <c r="AE18" s="14" t="s">
        <v>261</v>
      </c>
    </row>
    <row r="19" spans="1:35" x14ac:dyDescent="0.2">
      <c r="A19" s="1" t="s">
        <v>58</v>
      </c>
      <c r="B19" s="1" t="s">
        <v>8</v>
      </c>
      <c r="C19" s="1" t="s">
        <v>59</v>
      </c>
      <c r="D19" s="1" t="s">
        <v>59</v>
      </c>
      <c r="E19" s="1" t="s">
        <v>10</v>
      </c>
      <c r="F19" s="1" t="s">
        <v>60</v>
      </c>
      <c r="G19" s="1" t="s">
        <v>61</v>
      </c>
      <c r="H19" s="1" t="s">
        <v>26</v>
      </c>
      <c r="I19" s="7">
        <v>1</v>
      </c>
      <c r="J19" s="26">
        <v>2</v>
      </c>
      <c r="K19" s="7">
        <v>1</v>
      </c>
      <c r="L19" s="26">
        <v>2</v>
      </c>
      <c r="M19" s="26">
        <v>2</v>
      </c>
      <c r="N19" s="7">
        <v>2</v>
      </c>
      <c r="O19" s="26">
        <v>1</v>
      </c>
      <c r="P19" s="7">
        <v>2</v>
      </c>
      <c r="Q19" s="7">
        <v>1</v>
      </c>
      <c r="R19" s="7">
        <v>1</v>
      </c>
      <c r="S19" s="26">
        <v>4</v>
      </c>
      <c r="T19" s="7">
        <v>2</v>
      </c>
      <c r="U19" s="7">
        <v>2</v>
      </c>
      <c r="V19" s="7">
        <v>1</v>
      </c>
      <c r="W19" s="7">
        <v>1</v>
      </c>
      <c r="X19" s="7">
        <v>2</v>
      </c>
      <c r="Y19" s="7">
        <v>1</v>
      </c>
      <c r="Z19" s="7">
        <v>2</v>
      </c>
      <c r="AA19" s="9">
        <f t="shared" si="0"/>
        <v>30</v>
      </c>
      <c r="AB19" s="9" t="str">
        <f t="shared" si="1"/>
        <v>RENDAH</v>
      </c>
    </row>
    <row r="20" spans="1:35" x14ac:dyDescent="0.2">
      <c r="A20" s="1" t="s">
        <v>62</v>
      </c>
      <c r="B20" s="1" t="s">
        <v>8</v>
      </c>
      <c r="C20" s="1" t="s">
        <v>63</v>
      </c>
      <c r="D20" s="1" t="s">
        <v>63</v>
      </c>
      <c r="E20" s="1" t="s">
        <v>10</v>
      </c>
      <c r="F20" s="1" t="s">
        <v>25</v>
      </c>
      <c r="G20" s="1" t="s">
        <v>64</v>
      </c>
      <c r="H20" s="1" t="s">
        <v>21</v>
      </c>
      <c r="I20" s="7">
        <v>3</v>
      </c>
      <c r="J20" s="26">
        <v>3</v>
      </c>
      <c r="K20" s="7">
        <v>4</v>
      </c>
      <c r="L20" s="26">
        <v>4</v>
      </c>
      <c r="M20" s="26">
        <v>3</v>
      </c>
      <c r="N20" s="7">
        <v>3</v>
      </c>
      <c r="O20" s="26">
        <v>4</v>
      </c>
      <c r="P20" s="7">
        <v>4</v>
      </c>
      <c r="Q20" s="7">
        <v>4</v>
      </c>
      <c r="R20" s="7">
        <v>3</v>
      </c>
      <c r="S20" s="26">
        <v>3</v>
      </c>
      <c r="T20" s="7">
        <v>4</v>
      </c>
      <c r="U20" s="7">
        <v>3</v>
      </c>
      <c r="V20" s="7">
        <v>4</v>
      </c>
      <c r="W20" s="7">
        <v>4</v>
      </c>
      <c r="X20" s="7">
        <v>3</v>
      </c>
      <c r="Y20" s="7">
        <v>3</v>
      </c>
      <c r="Z20" s="7">
        <v>4</v>
      </c>
      <c r="AA20" s="9">
        <f t="shared" si="0"/>
        <v>63</v>
      </c>
      <c r="AB20" s="9" t="str">
        <f t="shared" si="1"/>
        <v>TINGGI</v>
      </c>
    </row>
    <row r="21" spans="1:35" x14ac:dyDescent="0.2">
      <c r="A21" s="1" t="s">
        <v>65</v>
      </c>
      <c r="B21" s="1" t="s">
        <v>8</v>
      </c>
      <c r="C21" s="1" t="s">
        <v>66</v>
      </c>
      <c r="D21" s="1" t="s">
        <v>66</v>
      </c>
      <c r="E21" s="1" t="s">
        <v>10</v>
      </c>
      <c r="F21" s="1" t="s">
        <v>52</v>
      </c>
      <c r="G21" s="1" t="s">
        <v>53</v>
      </c>
      <c r="H21" s="1" t="s">
        <v>26</v>
      </c>
      <c r="I21" s="7">
        <v>4</v>
      </c>
      <c r="J21" s="26">
        <v>3</v>
      </c>
      <c r="K21" s="7">
        <v>4</v>
      </c>
      <c r="L21" s="26">
        <v>3</v>
      </c>
      <c r="M21" s="26">
        <v>4</v>
      </c>
      <c r="N21" s="7">
        <v>4</v>
      </c>
      <c r="O21" s="26">
        <v>4</v>
      </c>
      <c r="P21" s="7">
        <v>4</v>
      </c>
      <c r="Q21" s="7">
        <v>4</v>
      </c>
      <c r="R21" s="7">
        <v>3</v>
      </c>
      <c r="S21" s="26">
        <v>1</v>
      </c>
      <c r="T21" s="7">
        <v>3</v>
      </c>
      <c r="U21" s="7">
        <v>4</v>
      </c>
      <c r="V21" s="7">
        <v>3</v>
      </c>
      <c r="W21" s="7">
        <v>3</v>
      </c>
      <c r="X21" s="7">
        <v>4</v>
      </c>
      <c r="Y21" s="7">
        <v>3</v>
      </c>
      <c r="Z21" s="7">
        <v>3</v>
      </c>
      <c r="AA21" s="9">
        <f t="shared" si="0"/>
        <v>61</v>
      </c>
      <c r="AB21" s="9" t="str">
        <f t="shared" si="1"/>
        <v>TINGGI</v>
      </c>
    </row>
    <row r="22" spans="1:35" x14ac:dyDescent="0.2">
      <c r="A22" s="1" t="s">
        <v>67</v>
      </c>
      <c r="B22" s="1" t="s">
        <v>8</v>
      </c>
      <c r="C22" s="1" t="s">
        <v>68</v>
      </c>
      <c r="D22" s="1" t="s">
        <v>68</v>
      </c>
      <c r="E22" s="1" t="s">
        <v>24</v>
      </c>
      <c r="F22" s="1" t="s">
        <v>69</v>
      </c>
      <c r="G22" s="1" t="s">
        <v>70</v>
      </c>
      <c r="H22" s="1" t="s">
        <v>21</v>
      </c>
      <c r="I22" s="7">
        <v>1</v>
      </c>
      <c r="J22" s="26">
        <v>1</v>
      </c>
      <c r="K22" s="7">
        <v>2</v>
      </c>
      <c r="L22" s="26">
        <v>2</v>
      </c>
      <c r="M22" s="26">
        <v>1</v>
      </c>
      <c r="N22" s="7">
        <v>2</v>
      </c>
      <c r="O22" s="26">
        <v>1</v>
      </c>
      <c r="P22" s="7">
        <v>2</v>
      </c>
      <c r="Q22" s="7">
        <v>1</v>
      </c>
      <c r="R22" s="7">
        <v>2</v>
      </c>
      <c r="S22" s="26">
        <v>1</v>
      </c>
      <c r="T22" s="7">
        <v>1</v>
      </c>
      <c r="U22" s="7">
        <v>1</v>
      </c>
      <c r="V22" s="7">
        <v>2</v>
      </c>
      <c r="W22" s="7">
        <v>1</v>
      </c>
      <c r="X22" s="7">
        <v>1</v>
      </c>
      <c r="Y22" s="7">
        <v>2</v>
      </c>
      <c r="Z22" s="7">
        <v>1</v>
      </c>
      <c r="AA22" s="9">
        <f t="shared" si="0"/>
        <v>25</v>
      </c>
      <c r="AB22" s="9" t="str">
        <f t="shared" si="1"/>
        <v>RENDAH</v>
      </c>
      <c r="AI22" s="25" t="s">
        <v>262</v>
      </c>
    </row>
    <row r="23" spans="1:35" x14ac:dyDescent="0.2">
      <c r="A23" s="1" t="s">
        <v>71</v>
      </c>
      <c r="B23" s="1" t="s">
        <v>8</v>
      </c>
      <c r="C23" s="1" t="s">
        <v>72</v>
      </c>
      <c r="D23" s="1" t="s">
        <v>72</v>
      </c>
      <c r="E23" s="1" t="s">
        <v>24</v>
      </c>
      <c r="F23" s="1" t="s">
        <v>25</v>
      </c>
      <c r="G23" s="1" t="s">
        <v>73</v>
      </c>
      <c r="H23" s="1" t="s">
        <v>13</v>
      </c>
      <c r="I23" s="7">
        <v>4</v>
      </c>
      <c r="J23" s="26">
        <v>3</v>
      </c>
      <c r="K23" s="7">
        <v>4</v>
      </c>
      <c r="L23" s="26">
        <v>4</v>
      </c>
      <c r="M23" s="26">
        <v>3</v>
      </c>
      <c r="N23" s="7">
        <v>2</v>
      </c>
      <c r="O23" s="26">
        <v>4</v>
      </c>
      <c r="P23" s="7">
        <v>2</v>
      </c>
      <c r="Q23" s="7">
        <v>4</v>
      </c>
      <c r="R23" s="7">
        <v>4</v>
      </c>
      <c r="S23" s="26">
        <v>2</v>
      </c>
      <c r="T23" s="7">
        <v>4</v>
      </c>
      <c r="U23" s="7">
        <v>3</v>
      </c>
      <c r="V23" s="7">
        <v>4</v>
      </c>
      <c r="W23" s="7">
        <v>3</v>
      </c>
      <c r="X23" s="7">
        <v>4</v>
      </c>
      <c r="Y23" s="7">
        <v>3</v>
      </c>
      <c r="Z23" s="7">
        <v>4</v>
      </c>
      <c r="AA23" s="9">
        <f t="shared" si="0"/>
        <v>61</v>
      </c>
      <c r="AB23" s="9" t="str">
        <f t="shared" si="1"/>
        <v>TINGGI</v>
      </c>
    </row>
    <row r="24" spans="1:35" x14ac:dyDescent="0.2">
      <c r="A24" s="1" t="s">
        <v>74</v>
      </c>
      <c r="B24" s="1" t="s">
        <v>8</v>
      </c>
      <c r="C24" s="1" t="s">
        <v>75</v>
      </c>
      <c r="D24" s="1" t="s">
        <v>75</v>
      </c>
      <c r="E24" s="1" t="s">
        <v>10</v>
      </c>
      <c r="F24" s="1" t="s">
        <v>76</v>
      </c>
      <c r="G24" s="1" t="s">
        <v>12</v>
      </c>
      <c r="H24" s="1" t="s">
        <v>13</v>
      </c>
      <c r="I24" s="7">
        <v>4</v>
      </c>
      <c r="J24" s="26">
        <v>3</v>
      </c>
      <c r="K24" s="7">
        <v>4</v>
      </c>
      <c r="L24" s="26">
        <v>4</v>
      </c>
      <c r="M24" s="26">
        <v>3</v>
      </c>
      <c r="N24" s="7">
        <v>4</v>
      </c>
      <c r="O24" s="26">
        <v>4</v>
      </c>
      <c r="P24" s="7">
        <v>4</v>
      </c>
      <c r="Q24" s="7">
        <v>4</v>
      </c>
      <c r="R24" s="7">
        <v>4</v>
      </c>
      <c r="S24" s="26">
        <v>1</v>
      </c>
      <c r="T24" s="7">
        <v>3</v>
      </c>
      <c r="U24" s="7">
        <v>4</v>
      </c>
      <c r="V24" s="7">
        <v>4</v>
      </c>
      <c r="W24" s="7">
        <v>4</v>
      </c>
      <c r="X24" s="7">
        <v>3</v>
      </c>
      <c r="Y24" s="7">
        <v>4</v>
      </c>
      <c r="Z24" s="7">
        <v>3</v>
      </c>
      <c r="AA24" s="9">
        <f t="shared" si="0"/>
        <v>64</v>
      </c>
      <c r="AB24" s="9" t="str">
        <f t="shared" si="1"/>
        <v>TINGGI</v>
      </c>
    </row>
    <row r="25" spans="1:35" x14ac:dyDescent="0.2">
      <c r="A25" s="1" t="s">
        <v>77</v>
      </c>
      <c r="B25" s="1" t="s">
        <v>8</v>
      </c>
      <c r="C25" s="1" t="s">
        <v>78</v>
      </c>
      <c r="D25" s="1" t="s">
        <v>78</v>
      </c>
      <c r="E25" s="1" t="s">
        <v>24</v>
      </c>
      <c r="F25" s="1" t="s">
        <v>76</v>
      </c>
      <c r="G25" s="1" t="s">
        <v>12</v>
      </c>
      <c r="H25" s="1" t="s">
        <v>21</v>
      </c>
      <c r="I25" s="7">
        <v>3</v>
      </c>
      <c r="J25" s="26">
        <v>3</v>
      </c>
      <c r="K25" s="7">
        <v>4</v>
      </c>
      <c r="L25" s="26">
        <v>4</v>
      </c>
      <c r="M25" s="26">
        <v>1</v>
      </c>
      <c r="N25" s="7">
        <v>2</v>
      </c>
      <c r="O25" s="26">
        <v>2</v>
      </c>
      <c r="P25" s="7">
        <v>1</v>
      </c>
      <c r="Q25" s="7">
        <v>4</v>
      </c>
      <c r="R25" s="7">
        <v>3</v>
      </c>
      <c r="S25" s="26">
        <v>2</v>
      </c>
      <c r="T25" s="7">
        <v>4</v>
      </c>
      <c r="U25" s="7">
        <v>3</v>
      </c>
      <c r="V25" s="7">
        <v>2</v>
      </c>
      <c r="W25" s="7">
        <v>3</v>
      </c>
      <c r="X25" s="7">
        <v>2</v>
      </c>
      <c r="Y25" s="7">
        <v>4</v>
      </c>
      <c r="Z25" s="7">
        <v>3</v>
      </c>
      <c r="AA25" s="9">
        <f t="shared" si="0"/>
        <v>50</v>
      </c>
      <c r="AB25" s="9" t="str">
        <f t="shared" si="1"/>
        <v>SEDANG</v>
      </c>
    </row>
    <row r="26" spans="1:35" x14ac:dyDescent="0.2">
      <c r="A26" s="1" t="s">
        <v>79</v>
      </c>
      <c r="B26" s="1" t="s">
        <v>8</v>
      </c>
      <c r="C26" s="1" t="s">
        <v>80</v>
      </c>
      <c r="D26" s="1" t="s">
        <v>80</v>
      </c>
      <c r="E26" s="1" t="s">
        <v>10</v>
      </c>
      <c r="F26" s="1" t="s">
        <v>81</v>
      </c>
      <c r="G26" s="1" t="s">
        <v>70</v>
      </c>
      <c r="H26" s="1" t="s">
        <v>21</v>
      </c>
      <c r="I26" s="7">
        <v>3</v>
      </c>
      <c r="J26" s="26">
        <v>2</v>
      </c>
      <c r="K26" s="7">
        <v>4</v>
      </c>
      <c r="L26" s="26">
        <v>4</v>
      </c>
      <c r="M26" s="26">
        <v>2</v>
      </c>
      <c r="N26" s="7">
        <v>3</v>
      </c>
      <c r="O26" s="26">
        <v>1</v>
      </c>
      <c r="P26" s="7">
        <v>3</v>
      </c>
      <c r="Q26" s="7">
        <v>2</v>
      </c>
      <c r="R26" s="7">
        <v>2</v>
      </c>
      <c r="S26" s="26">
        <v>2</v>
      </c>
      <c r="T26" s="7">
        <v>3</v>
      </c>
      <c r="U26" s="7">
        <v>4</v>
      </c>
      <c r="V26" s="7">
        <v>4</v>
      </c>
      <c r="W26" s="7">
        <v>3</v>
      </c>
      <c r="X26" s="7">
        <v>3</v>
      </c>
      <c r="Y26" s="7">
        <v>3</v>
      </c>
      <c r="Z26" s="7">
        <v>3</v>
      </c>
      <c r="AA26" s="9">
        <f t="shared" si="0"/>
        <v>51</v>
      </c>
      <c r="AB26" s="9" t="str">
        <f t="shared" si="1"/>
        <v>SEDANG</v>
      </c>
    </row>
    <row r="27" spans="1:35" x14ac:dyDescent="0.2">
      <c r="A27" s="1" t="s">
        <v>82</v>
      </c>
      <c r="B27" s="1" t="s">
        <v>8</v>
      </c>
      <c r="C27" s="1" t="s">
        <v>83</v>
      </c>
      <c r="D27" s="1" t="s">
        <v>83</v>
      </c>
      <c r="E27" s="1" t="s">
        <v>10</v>
      </c>
      <c r="F27" s="1" t="s">
        <v>25</v>
      </c>
      <c r="G27" s="1" t="s">
        <v>12</v>
      </c>
      <c r="H27" s="1" t="s">
        <v>26</v>
      </c>
      <c r="I27" s="7">
        <v>3</v>
      </c>
      <c r="J27" s="26">
        <v>2</v>
      </c>
      <c r="K27" s="7">
        <v>3</v>
      </c>
      <c r="L27" s="26">
        <v>2</v>
      </c>
      <c r="M27" s="26">
        <v>3</v>
      </c>
      <c r="N27" s="7">
        <v>1</v>
      </c>
      <c r="O27" s="26">
        <v>2</v>
      </c>
      <c r="P27" s="7">
        <v>4</v>
      </c>
      <c r="Q27" s="7">
        <v>4</v>
      </c>
      <c r="R27" s="7">
        <v>3</v>
      </c>
      <c r="S27" s="26">
        <v>1</v>
      </c>
      <c r="T27" s="7">
        <v>2</v>
      </c>
      <c r="U27" s="7">
        <v>2</v>
      </c>
      <c r="V27" s="7">
        <v>3</v>
      </c>
      <c r="W27" s="7">
        <v>3</v>
      </c>
      <c r="X27" s="7">
        <v>2</v>
      </c>
      <c r="Y27" s="7">
        <v>3</v>
      </c>
      <c r="Z27" s="7">
        <v>2</v>
      </c>
      <c r="AA27" s="9">
        <f t="shared" si="0"/>
        <v>45</v>
      </c>
      <c r="AB27" s="9" t="str">
        <f t="shared" si="1"/>
        <v>RENDAH</v>
      </c>
    </row>
    <row r="28" spans="1:35" x14ac:dyDescent="0.2">
      <c r="A28" s="1" t="s">
        <v>84</v>
      </c>
      <c r="B28" s="1" t="s">
        <v>8</v>
      </c>
      <c r="C28" s="1" t="s">
        <v>85</v>
      </c>
      <c r="D28" s="1" t="s">
        <v>85</v>
      </c>
      <c r="E28" s="1" t="s">
        <v>10</v>
      </c>
      <c r="F28" s="1" t="s">
        <v>86</v>
      </c>
      <c r="G28" s="1" t="s">
        <v>47</v>
      </c>
      <c r="H28" s="1" t="s">
        <v>26</v>
      </c>
      <c r="I28" s="7">
        <v>3</v>
      </c>
      <c r="J28" s="26">
        <v>2</v>
      </c>
      <c r="K28" s="7">
        <v>2</v>
      </c>
      <c r="L28" s="26">
        <v>3</v>
      </c>
      <c r="M28" s="26">
        <v>1</v>
      </c>
      <c r="N28" s="7">
        <v>3</v>
      </c>
      <c r="O28" s="26">
        <v>1</v>
      </c>
      <c r="P28" s="7">
        <v>2</v>
      </c>
      <c r="Q28" s="7">
        <v>2</v>
      </c>
      <c r="R28" s="7">
        <v>2</v>
      </c>
      <c r="S28" s="26">
        <v>2</v>
      </c>
      <c r="T28" s="7">
        <v>3</v>
      </c>
      <c r="U28" s="7">
        <v>2</v>
      </c>
      <c r="V28" s="7">
        <v>2</v>
      </c>
      <c r="W28" s="7">
        <v>2</v>
      </c>
      <c r="X28" s="7">
        <v>3</v>
      </c>
      <c r="Y28" s="7">
        <v>1</v>
      </c>
      <c r="Z28" s="7">
        <v>3</v>
      </c>
      <c r="AA28" s="9">
        <f t="shared" si="0"/>
        <v>39</v>
      </c>
      <c r="AB28" s="9" t="str">
        <f t="shared" si="1"/>
        <v>RENDAH</v>
      </c>
    </row>
    <row r="29" spans="1:35" x14ac:dyDescent="0.2">
      <c r="A29" s="1" t="s">
        <v>87</v>
      </c>
      <c r="B29" s="1" t="s">
        <v>8</v>
      </c>
      <c r="C29" s="1" t="s">
        <v>88</v>
      </c>
      <c r="D29" s="1" t="s">
        <v>88</v>
      </c>
      <c r="E29" s="1" t="s">
        <v>24</v>
      </c>
      <c r="F29" s="1" t="s">
        <v>89</v>
      </c>
      <c r="G29" s="1" t="s">
        <v>90</v>
      </c>
      <c r="H29" s="1" t="s">
        <v>13</v>
      </c>
      <c r="I29" s="7">
        <v>3</v>
      </c>
      <c r="J29" s="26">
        <v>2</v>
      </c>
      <c r="K29" s="7">
        <v>2</v>
      </c>
      <c r="L29" s="26">
        <v>3</v>
      </c>
      <c r="M29" s="26">
        <v>3</v>
      </c>
      <c r="N29" s="7">
        <v>2</v>
      </c>
      <c r="O29" s="26">
        <v>4</v>
      </c>
      <c r="P29" s="7">
        <v>3</v>
      </c>
      <c r="Q29" s="7">
        <v>3</v>
      </c>
      <c r="R29" s="7">
        <v>2</v>
      </c>
      <c r="S29" s="26">
        <v>4</v>
      </c>
      <c r="T29" s="7">
        <v>4</v>
      </c>
      <c r="U29" s="7">
        <v>1</v>
      </c>
      <c r="V29" s="7">
        <v>1</v>
      </c>
      <c r="W29" s="7">
        <v>2</v>
      </c>
      <c r="X29" s="7">
        <v>2</v>
      </c>
      <c r="Y29" s="7">
        <v>2</v>
      </c>
      <c r="Z29" s="7">
        <v>3</v>
      </c>
      <c r="AA29" s="9">
        <f t="shared" si="0"/>
        <v>46</v>
      </c>
      <c r="AB29" s="9" t="str">
        <f t="shared" si="1"/>
        <v>SEDANG</v>
      </c>
    </row>
    <row r="30" spans="1:35" x14ac:dyDescent="0.2">
      <c r="A30" s="1" t="s">
        <v>91</v>
      </c>
      <c r="B30" s="1" t="s">
        <v>8</v>
      </c>
      <c r="C30" s="1" t="s">
        <v>92</v>
      </c>
      <c r="D30" s="1" t="s">
        <v>92</v>
      </c>
      <c r="E30" s="1" t="s">
        <v>10</v>
      </c>
      <c r="F30" s="1" t="s">
        <v>93</v>
      </c>
      <c r="G30" s="1" t="s">
        <v>90</v>
      </c>
      <c r="H30" s="1" t="s">
        <v>26</v>
      </c>
      <c r="I30" s="7">
        <v>3</v>
      </c>
      <c r="J30" s="26">
        <v>3</v>
      </c>
      <c r="K30" s="7">
        <v>3</v>
      </c>
      <c r="L30" s="26">
        <v>4</v>
      </c>
      <c r="M30" s="26">
        <v>3</v>
      </c>
      <c r="N30" s="7">
        <v>4</v>
      </c>
      <c r="O30" s="26">
        <v>2</v>
      </c>
      <c r="P30" s="7">
        <v>4</v>
      </c>
      <c r="Q30" s="7">
        <v>2</v>
      </c>
      <c r="R30" s="7">
        <v>4</v>
      </c>
      <c r="S30" s="26">
        <v>4</v>
      </c>
      <c r="T30" s="7">
        <v>4</v>
      </c>
      <c r="U30" s="7">
        <v>3</v>
      </c>
      <c r="V30" s="7">
        <v>4</v>
      </c>
      <c r="W30" s="7">
        <v>3</v>
      </c>
      <c r="X30" s="7">
        <v>4</v>
      </c>
      <c r="Y30" s="7">
        <v>3</v>
      </c>
      <c r="Z30" s="7">
        <v>3</v>
      </c>
      <c r="AA30" s="9">
        <f t="shared" si="0"/>
        <v>60</v>
      </c>
      <c r="AB30" s="9" t="str">
        <f t="shared" si="1"/>
        <v>SEDANG</v>
      </c>
    </row>
    <row r="31" spans="1:35" x14ac:dyDescent="0.2">
      <c r="A31" s="1" t="s">
        <v>94</v>
      </c>
      <c r="B31" s="1" t="s">
        <v>8</v>
      </c>
      <c r="C31" s="1" t="s">
        <v>95</v>
      </c>
      <c r="D31" s="1" t="s">
        <v>95</v>
      </c>
      <c r="E31" s="1" t="s">
        <v>10</v>
      </c>
      <c r="F31" s="1" t="s">
        <v>96</v>
      </c>
      <c r="G31" s="1" t="s">
        <v>53</v>
      </c>
      <c r="H31" s="1" t="s">
        <v>26</v>
      </c>
      <c r="I31" s="7">
        <v>3</v>
      </c>
      <c r="J31" s="26">
        <v>4</v>
      </c>
      <c r="K31" s="7">
        <v>4</v>
      </c>
      <c r="L31" s="26">
        <v>3</v>
      </c>
      <c r="M31" s="26">
        <v>4</v>
      </c>
      <c r="N31" s="7">
        <v>3</v>
      </c>
      <c r="O31" s="26">
        <v>2</v>
      </c>
      <c r="P31" s="7">
        <v>2</v>
      </c>
      <c r="Q31" s="7">
        <v>4</v>
      </c>
      <c r="R31" s="7">
        <v>3</v>
      </c>
      <c r="S31" s="26">
        <v>3</v>
      </c>
      <c r="T31" s="7">
        <v>4</v>
      </c>
      <c r="U31" s="7">
        <v>4</v>
      </c>
      <c r="V31" s="7">
        <v>4</v>
      </c>
      <c r="W31" s="7">
        <v>3</v>
      </c>
      <c r="X31" s="7">
        <v>3</v>
      </c>
      <c r="Y31" s="7">
        <v>4</v>
      </c>
      <c r="Z31" s="7">
        <v>3</v>
      </c>
      <c r="AA31" s="9">
        <f t="shared" si="0"/>
        <v>60</v>
      </c>
      <c r="AB31" s="9" t="str">
        <f t="shared" si="1"/>
        <v>SEDANG</v>
      </c>
    </row>
    <row r="32" spans="1:35" x14ac:dyDescent="0.2">
      <c r="A32" s="1" t="s">
        <v>97</v>
      </c>
      <c r="B32" s="1" t="s">
        <v>8</v>
      </c>
      <c r="C32" s="1" t="s">
        <v>98</v>
      </c>
      <c r="D32" s="1" t="s">
        <v>98</v>
      </c>
      <c r="E32" s="1" t="s">
        <v>24</v>
      </c>
      <c r="F32" s="1" t="s">
        <v>76</v>
      </c>
      <c r="G32" s="1" t="s">
        <v>64</v>
      </c>
      <c r="H32" s="1" t="s">
        <v>26</v>
      </c>
      <c r="I32" s="7">
        <v>4</v>
      </c>
      <c r="J32" s="26">
        <v>3</v>
      </c>
      <c r="K32" s="7">
        <v>4</v>
      </c>
      <c r="L32" s="26">
        <v>3</v>
      </c>
      <c r="M32" s="26">
        <v>3</v>
      </c>
      <c r="N32" s="7">
        <v>4</v>
      </c>
      <c r="O32" s="26">
        <v>4</v>
      </c>
      <c r="P32" s="7">
        <v>4</v>
      </c>
      <c r="Q32" s="7">
        <v>3</v>
      </c>
      <c r="R32" s="7">
        <v>3</v>
      </c>
      <c r="S32" s="26">
        <v>4</v>
      </c>
      <c r="T32" s="7">
        <v>4</v>
      </c>
      <c r="U32" s="7">
        <v>3</v>
      </c>
      <c r="V32" s="7">
        <v>4</v>
      </c>
      <c r="W32" s="7">
        <v>3</v>
      </c>
      <c r="X32" s="7">
        <v>3</v>
      </c>
      <c r="Y32" s="7">
        <v>3</v>
      </c>
      <c r="Z32" s="7">
        <v>4</v>
      </c>
      <c r="AA32" s="9">
        <f t="shared" si="0"/>
        <v>63</v>
      </c>
      <c r="AB32" s="9" t="str">
        <f t="shared" si="1"/>
        <v>TINGGI</v>
      </c>
    </row>
    <row r="33" spans="1:28" x14ac:dyDescent="0.2">
      <c r="A33" s="1" t="s">
        <v>99</v>
      </c>
      <c r="B33" s="1" t="s">
        <v>8</v>
      </c>
      <c r="C33" s="1" t="s">
        <v>100</v>
      </c>
      <c r="D33" s="1" t="s">
        <v>100</v>
      </c>
      <c r="E33" s="1" t="s">
        <v>24</v>
      </c>
      <c r="F33" s="1" t="s">
        <v>25</v>
      </c>
      <c r="G33" s="1" t="s">
        <v>12</v>
      </c>
      <c r="H33" s="1" t="s">
        <v>21</v>
      </c>
      <c r="I33" s="7">
        <v>2</v>
      </c>
      <c r="J33" s="26">
        <v>1</v>
      </c>
      <c r="K33" s="7">
        <v>4</v>
      </c>
      <c r="L33" s="26">
        <v>2</v>
      </c>
      <c r="M33" s="26">
        <v>2</v>
      </c>
      <c r="N33" s="7">
        <v>3</v>
      </c>
      <c r="O33" s="26">
        <v>2</v>
      </c>
      <c r="P33" s="7">
        <v>3</v>
      </c>
      <c r="Q33" s="7">
        <v>4</v>
      </c>
      <c r="R33" s="7">
        <v>4</v>
      </c>
      <c r="S33" s="26">
        <v>2</v>
      </c>
      <c r="T33" s="7">
        <v>4</v>
      </c>
      <c r="U33" s="7">
        <v>3</v>
      </c>
      <c r="V33" s="7">
        <v>3</v>
      </c>
      <c r="W33" s="7">
        <v>2</v>
      </c>
      <c r="X33" s="7">
        <v>3</v>
      </c>
      <c r="Y33" s="7">
        <v>2</v>
      </c>
      <c r="Z33" s="7">
        <v>3</v>
      </c>
      <c r="AA33" s="9">
        <f t="shared" si="0"/>
        <v>49</v>
      </c>
      <c r="AB33" s="9" t="str">
        <f t="shared" si="1"/>
        <v>SEDANG</v>
      </c>
    </row>
    <row r="34" spans="1:28" x14ac:dyDescent="0.2">
      <c r="A34" s="1" t="s">
        <v>101</v>
      </c>
      <c r="B34" s="1" t="s">
        <v>8</v>
      </c>
      <c r="C34" s="1" t="s">
        <v>102</v>
      </c>
      <c r="D34" s="1" t="s">
        <v>102</v>
      </c>
      <c r="E34" s="1" t="s">
        <v>10</v>
      </c>
      <c r="F34" s="1" t="s">
        <v>103</v>
      </c>
      <c r="G34" s="1" t="s">
        <v>64</v>
      </c>
      <c r="H34" s="1" t="s">
        <v>21</v>
      </c>
      <c r="I34" s="7">
        <v>3</v>
      </c>
      <c r="J34" s="26">
        <v>2</v>
      </c>
      <c r="K34" s="7">
        <v>4</v>
      </c>
      <c r="L34" s="26">
        <v>2</v>
      </c>
      <c r="M34" s="26">
        <v>3</v>
      </c>
      <c r="N34" s="7">
        <v>4</v>
      </c>
      <c r="O34" s="26">
        <v>1</v>
      </c>
      <c r="P34" s="7">
        <v>3</v>
      </c>
      <c r="Q34" s="7">
        <v>3</v>
      </c>
      <c r="R34" s="7">
        <v>4</v>
      </c>
      <c r="S34" s="26">
        <v>2</v>
      </c>
      <c r="T34" s="7">
        <v>4</v>
      </c>
      <c r="U34" s="7">
        <v>3</v>
      </c>
      <c r="V34" s="7">
        <v>2</v>
      </c>
      <c r="W34" s="7">
        <v>3</v>
      </c>
      <c r="X34" s="7">
        <v>4</v>
      </c>
      <c r="Y34" s="7">
        <v>4</v>
      </c>
      <c r="Z34" s="7">
        <v>3</v>
      </c>
      <c r="AA34" s="9">
        <f t="shared" si="0"/>
        <v>54</v>
      </c>
      <c r="AB34" s="9" t="str">
        <f t="shared" si="1"/>
        <v>SEDANG</v>
      </c>
    </row>
    <row r="35" spans="1:28" x14ac:dyDescent="0.2">
      <c r="A35" s="1" t="s">
        <v>104</v>
      </c>
      <c r="B35" s="1" t="s">
        <v>8</v>
      </c>
      <c r="C35" s="1" t="s">
        <v>105</v>
      </c>
      <c r="D35" s="1" t="s">
        <v>105</v>
      </c>
      <c r="E35" s="1" t="s">
        <v>24</v>
      </c>
      <c r="F35" s="1" t="s">
        <v>25</v>
      </c>
      <c r="G35" s="1" t="s">
        <v>12</v>
      </c>
      <c r="H35" s="1" t="s">
        <v>13</v>
      </c>
      <c r="I35" s="7">
        <v>3</v>
      </c>
      <c r="J35" s="26">
        <v>2</v>
      </c>
      <c r="K35" s="7">
        <v>4</v>
      </c>
      <c r="L35" s="26">
        <v>3</v>
      </c>
      <c r="M35" s="26">
        <v>3</v>
      </c>
      <c r="N35" s="7">
        <v>3</v>
      </c>
      <c r="O35" s="26">
        <v>3</v>
      </c>
      <c r="P35" s="7">
        <v>3</v>
      </c>
      <c r="Q35" s="7">
        <v>3</v>
      </c>
      <c r="R35" s="7">
        <v>3</v>
      </c>
      <c r="S35" s="26">
        <v>2</v>
      </c>
      <c r="T35" s="7">
        <v>4</v>
      </c>
      <c r="U35" s="7">
        <v>3</v>
      </c>
      <c r="V35" s="7">
        <v>3</v>
      </c>
      <c r="W35" s="7">
        <v>4</v>
      </c>
      <c r="X35" s="7">
        <v>2</v>
      </c>
      <c r="Y35" s="7">
        <v>3</v>
      </c>
      <c r="Z35" s="7">
        <v>4</v>
      </c>
      <c r="AA35" s="9">
        <f t="shared" si="0"/>
        <v>55</v>
      </c>
      <c r="AB35" s="9" t="str">
        <f t="shared" si="1"/>
        <v>SEDANG</v>
      </c>
    </row>
    <row r="36" spans="1:28" x14ac:dyDescent="0.2">
      <c r="A36" s="1" t="s">
        <v>106</v>
      </c>
      <c r="B36" s="1" t="s">
        <v>8</v>
      </c>
      <c r="C36" s="1" t="s">
        <v>107</v>
      </c>
      <c r="D36" s="1" t="s">
        <v>107</v>
      </c>
      <c r="E36" s="1" t="s">
        <v>24</v>
      </c>
      <c r="F36" s="1" t="s">
        <v>103</v>
      </c>
      <c r="G36" s="1" t="s">
        <v>53</v>
      </c>
      <c r="H36" s="1" t="s">
        <v>21</v>
      </c>
      <c r="I36" s="7">
        <v>3</v>
      </c>
      <c r="J36" s="26">
        <v>3</v>
      </c>
      <c r="K36" s="7">
        <v>4</v>
      </c>
      <c r="L36" s="26">
        <v>3</v>
      </c>
      <c r="M36" s="26">
        <v>3</v>
      </c>
      <c r="N36" s="7">
        <v>3</v>
      </c>
      <c r="O36" s="26">
        <v>3</v>
      </c>
      <c r="P36" s="7">
        <v>3</v>
      </c>
      <c r="Q36" s="7">
        <v>4</v>
      </c>
      <c r="R36" s="7">
        <v>4</v>
      </c>
      <c r="S36" s="26">
        <v>3</v>
      </c>
      <c r="T36" s="7">
        <v>4</v>
      </c>
      <c r="U36" s="7">
        <v>3</v>
      </c>
      <c r="V36" s="7">
        <v>3</v>
      </c>
      <c r="W36" s="7">
        <v>3</v>
      </c>
      <c r="X36" s="7">
        <v>4</v>
      </c>
      <c r="Y36" s="7">
        <v>3</v>
      </c>
      <c r="Z36" s="7">
        <v>3</v>
      </c>
      <c r="AA36" s="9">
        <f t="shared" si="0"/>
        <v>59</v>
      </c>
      <c r="AB36" s="9" t="str">
        <f t="shared" si="1"/>
        <v>SEDANG</v>
      </c>
    </row>
    <row r="37" spans="1:28" x14ac:dyDescent="0.2">
      <c r="A37" s="1" t="s">
        <v>108</v>
      </c>
      <c r="B37" s="1" t="s">
        <v>8</v>
      </c>
      <c r="C37" s="1" t="s">
        <v>109</v>
      </c>
      <c r="D37" s="1" t="s">
        <v>109</v>
      </c>
      <c r="E37" s="1" t="s">
        <v>10</v>
      </c>
      <c r="F37" s="1" t="s">
        <v>110</v>
      </c>
      <c r="G37" s="1" t="s">
        <v>90</v>
      </c>
      <c r="H37" s="1" t="s">
        <v>26</v>
      </c>
      <c r="I37" s="7">
        <v>4</v>
      </c>
      <c r="J37" s="26">
        <v>2</v>
      </c>
      <c r="K37" s="7">
        <v>4</v>
      </c>
      <c r="L37" s="26">
        <v>2</v>
      </c>
      <c r="M37" s="26">
        <v>2</v>
      </c>
      <c r="N37" s="7">
        <v>3</v>
      </c>
      <c r="O37" s="26">
        <v>2</v>
      </c>
      <c r="P37" s="7">
        <v>4</v>
      </c>
      <c r="Q37" s="7">
        <v>2</v>
      </c>
      <c r="R37" s="7">
        <v>4</v>
      </c>
      <c r="S37" s="26">
        <v>2</v>
      </c>
      <c r="T37" s="7">
        <v>3</v>
      </c>
      <c r="U37" s="7">
        <v>3</v>
      </c>
      <c r="V37" s="7">
        <v>4</v>
      </c>
      <c r="W37" s="7">
        <v>3</v>
      </c>
      <c r="X37" s="7">
        <v>4</v>
      </c>
      <c r="Y37" s="7">
        <v>4</v>
      </c>
      <c r="Z37" s="7">
        <v>3</v>
      </c>
      <c r="AA37" s="9">
        <f t="shared" si="0"/>
        <v>55</v>
      </c>
      <c r="AB37" s="9" t="str">
        <f t="shared" si="1"/>
        <v>SEDANG</v>
      </c>
    </row>
    <row r="38" spans="1:28" x14ac:dyDescent="0.2">
      <c r="A38" s="1" t="s">
        <v>111</v>
      </c>
      <c r="B38" s="1" t="s">
        <v>8</v>
      </c>
      <c r="C38" s="1" t="s">
        <v>112</v>
      </c>
      <c r="D38" s="1" t="s">
        <v>112</v>
      </c>
      <c r="E38" s="1" t="s">
        <v>10</v>
      </c>
      <c r="F38" s="1" t="s">
        <v>113</v>
      </c>
      <c r="G38" s="1" t="s">
        <v>47</v>
      </c>
      <c r="H38" s="1" t="s">
        <v>21</v>
      </c>
      <c r="I38" s="7">
        <v>3</v>
      </c>
      <c r="J38" s="26">
        <v>1</v>
      </c>
      <c r="K38" s="7">
        <v>3</v>
      </c>
      <c r="L38" s="26">
        <v>1</v>
      </c>
      <c r="M38" s="26">
        <v>2</v>
      </c>
      <c r="N38" s="7">
        <v>3</v>
      </c>
      <c r="O38" s="26">
        <v>2</v>
      </c>
      <c r="P38" s="7">
        <v>4</v>
      </c>
      <c r="Q38" s="7">
        <v>2</v>
      </c>
      <c r="R38" s="7">
        <v>3</v>
      </c>
      <c r="S38" s="26">
        <v>2</v>
      </c>
      <c r="T38" s="7">
        <v>3</v>
      </c>
      <c r="U38" s="7">
        <v>4</v>
      </c>
      <c r="V38" s="7">
        <v>3</v>
      </c>
      <c r="W38" s="7">
        <v>3</v>
      </c>
      <c r="X38" s="7">
        <v>4</v>
      </c>
      <c r="Y38" s="7">
        <v>3</v>
      </c>
      <c r="Z38" s="7">
        <v>3</v>
      </c>
      <c r="AA38" s="9">
        <f t="shared" si="0"/>
        <v>49</v>
      </c>
      <c r="AB38" s="9" t="str">
        <f t="shared" si="1"/>
        <v>SEDANG</v>
      </c>
    </row>
    <row r="39" spans="1:28" x14ac:dyDescent="0.2">
      <c r="A39" s="1" t="s">
        <v>114</v>
      </c>
      <c r="B39" s="1" t="s">
        <v>8</v>
      </c>
      <c r="C39" s="1" t="s">
        <v>115</v>
      </c>
      <c r="D39" s="1" t="s">
        <v>115</v>
      </c>
      <c r="E39" s="1" t="s">
        <v>24</v>
      </c>
      <c r="F39" s="1" t="s">
        <v>11</v>
      </c>
      <c r="G39" s="1" t="s">
        <v>12</v>
      </c>
      <c r="H39" s="1" t="s">
        <v>21</v>
      </c>
      <c r="I39" s="7">
        <v>3</v>
      </c>
      <c r="J39" s="26">
        <v>3</v>
      </c>
      <c r="K39" s="7">
        <v>4</v>
      </c>
      <c r="L39" s="26">
        <v>3</v>
      </c>
      <c r="M39" s="26">
        <v>4</v>
      </c>
      <c r="N39" s="7">
        <v>3</v>
      </c>
      <c r="O39" s="26">
        <v>2</v>
      </c>
      <c r="P39" s="7">
        <v>4</v>
      </c>
      <c r="Q39" s="7">
        <v>3</v>
      </c>
      <c r="R39" s="7">
        <v>3</v>
      </c>
      <c r="S39" s="26">
        <v>1</v>
      </c>
      <c r="T39" s="7">
        <v>3</v>
      </c>
      <c r="U39" s="7">
        <v>4</v>
      </c>
      <c r="V39" s="7">
        <v>2</v>
      </c>
      <c r="W39" s="7">
        <v>4</v>
      </c>
      <c r="X39" s="7">
        <v>3</v>
      </c>
      <c r="Y39" s="7">
        <v>3</v>
      </c>
      <c r="Z39" s="7">
        <v>4</v>
      </c>
      <c r="AA39" s="9">
        <f>SUM(I39:Z39)</f>
        <v>56</v>
      </c>
      <c r="AB39" s="9" t="str">
        <f t="shared" si="1"/>
        <v>SEDANG</v>
      </c>
    </row>
    <row r="40" spans="1:28" x14ac:dyDescent="0.2">
      <c r="A40" s="1" t="s">
        <v>116</v>
      </c>
      <c r="B40" s="1" t="s">
        <v>8</v>
      </c>
      <c r="C40" s="1" t="s">
        <v>117</v>
      </c>
      <c r="D40" s="1" t="s">
        <v>117</v>
      </c>
      <c r="E40" s="1" t="s">
        <v>24</v>
      </c>
      <c r="F40" s="1" t="s">
        <v>110</v>
      </c>
      <c r="G40" s="1" t="s">
        <v>17</v>
      </c>
      <c r="H40" s="1" t="s">
        <v>26</v>
      </c>
      <c r="I40" s="7">
        <v>4</v>
      </c>
      <c r="J40" s="26">
        <v>3</v>
      </c>
      <c r="K40" s="7">
        <v>3</v>
      </c>
      <c r="L40" s="26">
        <v>4</v>
      </c>
      <c r="M40" s="26">
        <v>3</v>
      </c>
      <c r="N40" s="7">
        <v>4</v>
      </c>
      <c r="O40" s="26">
        <v>2</v>
      </c>
      <c r="P40" s="7">
        <v>3</v>
      </c>
      <c r="Q40" s="7">
        <v>4</v>
      </c>
      <c r="R40" s="7">
        <v>3</v>
      </c>
      <c r="S40" s="26">
        <v>2</v>
      </c>
      <c r="T40" s="7">
        <v>4</v>
      </c>
      <c r="U40" s="7">
        <v>3</v>
      </c>
      <c r="V40" s="7">
        <v>3</v>
      </c>
      <c r="W40" s="7">
        <v>4</v>
      </c>
      <c r="X40" s="7">
        <v>3</v>
      </c>
      <c r="Y40" s="7">
        <v>3</v>
      </c>
      <c r="Z40" s="7">
        <v>4</v>
      </c>
      <c r="AA40" s="9">
        <f t="shared" si="0"/>
        <v>59</v>
      </c>
      <c r="AB40" s="9" t="str">
        <f t="shared" si="1"/>
        <v>SEDANG</v>
      </c>
    </row>
    <row r="41" spans="1:28" x14ac:dyDescent="0.2">
      <c r="A41" s="1" t="s">
        <v>118</v>
      </c>
      <c r="B41" s="1" t="s">
        <v>8</v>
      </c>
      <c r="C41" s="1" t="s">
        <v>119</v>
      </c>
      <c r="D41" s="1" t="s">
        <v>119</v>
      </c>
      <c r="E41" s="1" t="s">
        <v>10</v>
      </c>
      <c r="F41" s="1" t="s">
        <v>120</v>
      </c>
      <c r="G41" s="1" t="s">
        <v>53</v>
      </c>
      <c r="H41" s="1" t="s">
        <v>26</v>
      </c>
      <c r="I41" s="7">
        <v>3</v>
      </c>
      <c r="J41" s="26">
        <v>4</v>
      </c>
      <c r="K41" s="7">
        <v>3</v>
      </c>
      <c r="L41" s="26">
        <v>3</v>
      </c>
      <c r="M41" s="26">
        <v>4</v>
      </c>
      <c r="N41" s="7">
        <v>3</v>
      </c>
      <c r="O41" s="26">
        <v>3</v>
      </c>
      <c r="P41" s="7">
        <v>3</v>
      </c>
      <c r="Q41" s="7">
        <v>4</v>
      </c>
      <c r="R41" s="7">
        <v>4</v>
      </c>
      <c r="S41" s="26">
        <v>2</v>
      </c>
      <c r="T41" s="7">
        <v>4</v>
      </c>
      <c r="U41" s="7">
        <v>4</v>
      </c>
      <c r="V41" s="7">
        <v>3</v>
      </c>
      <c r="W41" s="7">
        <v>4</v>
      </c>
      <c r="X41" s="7">
        <v>4</v>
      </c>
      <c r="Y41" s="7">
        <v>3</v>
      </c>
      <c r="Z41" s="7">
        <v>4</v>
      </c>
      <c r="AA41" s="9">
        <f t="shared" si="0"/>
        <v>62</v>
      </c>
      <c r="AB41" s="9" t="str">
        <f t="shared" si="1"/>
        <v>TINGGI</v>
      </c>
    </row>
    <row r="42" spans="1:28" x14ac:dyDescent="0.2">
      <c r="A42" s="1" t="s">
        <v>121</v>
      </c>
      <c r="B42" s="1" t="s">
        <v>8</v>
      </c>
      <c r="C42" s="1" t="s">
        <v>122</v>
      </c>
      <c r="D42" s="1" t="s">
        <v>122</v>
      </c>
      <c r="E42" s="1" t="s">
        <v>24</v>
      </c>
      <c r="F42" s="1" t="s">
        <v>123</v>
      </c>
      <c r="G42" s="1" t="s">
        <v>61</v>
      </c>
      <c r="H42" s="1" t="s">
        <v>21</v>
      </c>
      <c r="I42" s="7">
        <v>3</v>
      </c>
      <c r="J42" s="26">
        <v>3</v>
      </c>
      <c r="K42" s="7">
        <v>4</v>
      </c>
      <c r="L42" s="26">
        <v>3</v>
      </c>
      <c r="M42" s="26">
        <v>4</v>
      </c>
      <c r="N42" s="7">
        <v>3</v>
      </c>
      <c r="O42" s="26">
        <v>2</v>
      </c>
      <c r="P42" s="7">
        <v>4</v>
      </c>
      <c r="Q42" s="7">
        <v>3</v>
      </c>
      <c r="R42" s="7">
        <v>3</v>
      </c>
      <c r="S42" s="26">
        <v>1</v>
      </c>
      <c r="T42" s="7">
        <v>3</v>
      </c>
      <c r="U42" s="7">
        <v>4</v>
      </c>
      <c r="V42" s="7">
        <v>4</v>
      </c>
      <c r="W42" s="7">
        <v>3</v>
      </c>
      <c r="X42" s="7">
        <v>1</v>
      </c>
      <c r="Y42" s="7">
        <v>3</v>
      </c>
      <c r="Z42" s="7">
        <v>4</v>
      </c>
      <c r="AA42" s="9">
        <f t="shared" si="0"/>
        <v>55</v>
      </c>
      <c r="AB42" s="9" t="str">
        <f t="shared" si="1"/>
        <v>SEDANG</v>
      </c>
    </row>
    <row r="43" spans="1:28" x14ac:dyDescent="0.2">
      <c r="A43" s="1" t="s">
        <v>124</v>
      </c>
      <c r="B43" s="1" t="s">
        <v>8</v>
      </c>
      <c r="C43" s="1" t="s">
        <v>125</v>
      </c>
      <c r="D43" s="1" t="s">
        <v>125</v>
      </c>
      <c r="E43" s="1" t="s">
        <v>10</v>
      </c>
      <c r="F43" s="1" t="s">
        <v>113</v>
      </c>
      <c r="G43" s="1" t="s">
        <v>64</v>
      </c>
      <c r="H43" s="1" t="s">
        <v>21</v>
      </c>
      <c r="I43" s="7">
        <v>4</v>
      </c>
      <c r="J43" s="26">
        <v>3</v>
      </c>
      <c r="K43" s="7">
        <v>3</v>
      </c>
      <c r="L43" s="26">
        <v>4</v>
      </c>
      <c r="M43" s="26">
        <v>3</v>
      </c>
      <c r="N43" s="7">
        <v>4</v>
      </c>
      <c r="O43" s="26">
        <v>2</v>
      </c>
      <c r="P43" s="7">
        <v>3</v>
      </c>
      <c r="Q43" s="7">
        <v>4</v>
      </c>
      <c r="R43" s="7">
        <v>3</v>
      </c>
      <c r="S43" s="26">
        <v>1</v>
      </c>
      <c r="T43" s="7">
        <v>4</v>
      </c>
      <c r="U43" s="7">
        <v>3</v>
      </c>
      <c r="V43" s="7">
        <v>3</v>
      </c>
      <c r="W43" s="7">
        <v>4</v>
      </c>
      <c r="X43" s="7">
        <v>3</v>
      </c>
      <c r="Y43" s="7">
        <v>3</v>
      </c>
      <c r="Z43" s="7">
        <v>4</v>
      </c>
      <c r="AA43" s="9">
        <f t="shared" si="0"/>
        <v>58</v>
      </c>
      <c r="AB43" s="9" t="str">
        <f t="shared" si="1"/>
        <v>SEDANG</v>
      </c>
    </row>
    <row r="44" spans="1:28" x14ac:dyDescent="0.2">
      <c r="A44" s="1" t="s">
        <v>126</v>
      </c>
      <c r="B44" s="1" t="s">
        <v>8</v>
      </c>
      <c r="C44" s="1" t="s">
        <v>127</v>
      </c>
      <c r="D44" s="1" t="s">
        <v>127</v>
      </c>
      <c r="E44" s="1" t="s">
        <v>10</v>
      </c>
      <c r="F44" s="1" t="s">
        <v>29</v>
      </c>
      <c r="G44" s="1" t="s">
        <v>12</v>
      </c>
      <c r="H44" s="1" t="s">
        <v>13</v>
      </c>
      <c r="I44" s="7">
        <v>4</v>
      </c>
      <c r="J44" s="26">
        <v>2</v>
      </c>
      <c r="K44" s="7">
        <v>4</v>
      </c>
      <c r="L44" s="26">
        <v>3</v>
      </c>
      <c r="M44" s="26">
        <v>3</v>
      </c>
      <c r="N44" s="7">
        <v>3</v>
      </c>
      <c r="O44" s="26">
        <v>1</v>
      </c>
      <c r="P44" s="7">
        <v>4</v>
      </c>
      <c r="Q44" s="7">
        <v>4</v>
      </c>
      <c r="R44" s="7">
        <v>4</v>
      </c>
      <c r="S44" s="26">
        <v>2</v>
      </c>
      <c r="T44" s="7">
        <v>3</v>
      </c>
      <c r="U44" s="7">
        <v>3</v>
      </c>
      <c r="V44" s="7">
        <v>3</v>
      </c>
      <c r="W44" s="7">
        <v>3</v>
      </c>
      <c r="X44" s="7">
        <v>2</v>
      </c>
      <c r="Y44" s="7">
        <v>4</v>
      </c>
      <c r="Z44" s="7">
        <v>3</v>
      </c>
      <c r="AA44" s="9">
        <f t="shared" si="0"/>
        <v>55</v>
      </c>
      <c r="AB44" s="9" t="str">
        <f t="shared" si="1"/>
        <v>SEDANG</v>
      </c>
    </row>
    <row r="45" spans="1:28" x14ac:dyDescent="0.2">
      <c r="A45" s="1" t="s">
        <v>128</v>
      </c>
      <c r="B45" s="1" t="s">
        <v>8</v>
      </c>
      <c r="C45" s="1" t="s">
        <v>129</v>
      </c>
      <c r="D45" s="1" t="s">
        <v>129</v>
      </c>
      <c r="E45" s="1" t="s">
        <v>10</v>
      </c>
      <c r="F45" s="1" t="s">
        <v>25</v>
      </c>
      <c r="G45" s="1" t="s">
        <v>12</v>
      </c>
      <c r="H45" s="1" t="s">
        <v>26</v>
      </c>
      <c r="I45" s="7">
        <v>4</v>
      </c>
      <c r="J45" s="26">
        <v>3</v>
      </c>
      <c r="K45" s="7">
        <v>3</v>
      </c>
      <c r="L45" s="26">
        <v>3</v>
      </c>
      <c r="M45" s="26">
        <v>4</v>
      </c>
      <c r="N45" s="7">
        <v>3</v>
      </c>
      <c r="O45" s="26">
        <v>1</v>
      </c>
      <c r="P45" s="7">
        <v>3</v>
      </c>
      <c r="Q45" s="7">
        <v>3</v>
      </c>
      <c r="R45" s="7">
        <v>4</v>
      </c>
      <c r="S45" s="26">
        <v>2</v>
      </c>
      <c r="T45" s="7">
        <v>4</v>
      </c>
      <c r="U45" s="7">
        <v>3</v>
      </c>
      <c r="V45" s="7">
        <v>3</v>
      </c>
      <c r="W45" s="7">
        <v>4</v>
      </c>
      <c r="X45" s="7">
        <v>3</v>
      </c>
      <c r="Y45" s="7">
        <v>4</v>
      </c>
      <c r="Z45" s="7">
        <v>4</v>
      </c>
      <c r="AA45" s="9">
        <f t="shared" si="0"/>
        <v>58</v>
      </c>
      <c r="AB45" s="9" t="str">
        <f t="shared" si="1"/>
        <v>SEDANG</v>
      </c>
    </row>
    <row r="46" spans="1:28" x14ac:dyDescent="0.2">
      <c r="A46" s="1" t="s">
        <v>130</v>
      </c>
      <c r="B46" s="1" t="s">
        <v>8</v>
      </c>
      <c r="C46" s="1" t="s">
        <v>131</v>
      </c>
      <c r="D46" s="1" t="s">
        <v>131</v>
      </c>
      <c r="E46" s="1" t="s">
        <v>10</v>
      </c>
      <c r="F46" s="1" t="s">
        <v>132</v>
      </c>
      <c r="G46" s="1" t="s">
        <v>53</v>
      </c>
      <c r="H46" s="1" t="s">
        <v>13</v>
      </c>
      <c r="I46" s="7">
        <v>3</v>
      </c>
      <c r="J46" s="26">
        <v>4</v>
      </c>
      <c r="K46" s="7">
        <v>3</v>
      </c>
      <c r="L46" s="26">
        <v>3</v>
      </c>
      <c r="M46" s="26">
        <v>3</v>
      </c>
      <c r="N46" s="7">
        <v>4</v>
      </c>
      <c r="O46" s="26">
        <v>3</v>
      </c>
      <c r="P46" s="7">
        <v>3</v>
      </c>
      <c r="Q46" s="7">
        <v>4</v>
      </c>
      <c r="R46" s="7">
        <v>3</v>
      </c>
      <c r="S46" s="26">
        <v>2</v>
      </c>
      <c r="T46" s="7">
        <v>4</v>
      </c>
      <c r="U46" s="7">
        <v>3</v>
      </c>
      <c r="V46" s="7">
        <v>4</v>
      </c>
      <c r="W46" s="7">
        <v>4</v>
      </c>
      <c r="X46" s="7">
        <v>2</v>
      </c>
      <c r="Y46" s="7">
        <v>3</v>
      </c>
      <c r="Z46" s="7">
        <v>4</v>
      </c>
      <c r="AA46" s="9">
        <f t="shared" si="0"/>
        <v>59</v>
      </c>
      <c r="AB46" s="9" t="str">
        <f t="shared" si="1"/>
        <v>SEDANG</v>
      </c>
    </row>
    <row r="47" spans="1:28" x14ac:dyDescent="0.2">
      <c r="A47" s="1" t="s">
        <v>133</v>
      </c>
      <c r="B47" s="1" t="s">
        <v>8</v>
      </c>
      <c r="C47" s="1" t="s">
        <v>134</v>
      </c>
      <c r="D47" s="1" t="s">
        <v>134</v>
      </c>
      <c r="E47" s="1" t="s">
        <v>24</v>
      </c>
      <c r="F47" s="1" t="s">
        <v>25</v>
      </c>
      <c r="G47" s="1" t="s">
        <v>12</v>
      </c>
      <c r="H47" s="1" t="s">
        <v>26</v>
      </c>
      <c r="I47" s="7">
        <v>4</v>
      </c>
      <c r="J47" s="26">
        <v>3</v>
      </c>
      <c r="K47" s="7">
        <v>3</v>
      </c>
      <c r="L47" s="26">
        <v>3</v>
      </c>
      <c r="M47" s="26">
        <v>4</v>
      </c>
      <c r="N47" s="7">
        <v>3</v>
      </c>
      <c r="O47" s="26">
        <v>4</v>
      </c>
      <c r="P47" s="7">
        <v>3</v>
      </c>
      <c r="Q47" s="7">
        <v>4</v>
      </c>
      <c r="R47" s="7">
        <v>3</v>
      </c>
      <c r="S47" s="26">
        <v>2</v>
      </c>
      <c r="T47" s="7">
        <v>4</v>
      </c>
      <c r="U47" s="7">
        <v>3</v>
      </c>
      <c r="V47" s="7">
        <v>4</v>
      </c>
      <c r="W47" s="7">
        <v>3</v>
      </c>
      <c r="X47" s="7">
        <v>3</v>
      </c>
      <c r="Y47" s="7">
        <v>4</v>
      </c>
      <c r="Z47" s="7">
        <v>3</v>
      </c>
      <c r="AA47" s="9">
        <f t="shared" si="0"/>
        <v>60</v>
      </c>
      <c r="AB47" s="9" t="str">
        <f t="shared" si="1"/>
        <v>SEDANG</v>
      </c>
    </row>
    <row r="48" spans="1:28" x14ac:dyDescent="0.2">
      <c r="A48" s="1" t="s">
        <v>135</v>
      </c>
      <c r="B48" s="1" t="s">
        <v>8</v>
      </c>
      <c r="C48" s="1" t="s">
        <v>136</v>
      </c>
      <c r="D48" s="1" t="s">
        <v>136</v>
      </c>
      <c r="E48" s="1" t="s">
        <v>24</v>
      </c>
      <c r="F48" s="1" t="s">
        <v>132</v>
      </c>
      <c r="G48" s="1" t="s">
        <v>53</v>
      </c>
      <c r="H48" s="1" t="s">
        <v>21</v>
      </c>
      <c r="I48" s="7">
        <v>4</v>
      </c>
      <c r="J48" s="26">
        <v>3</v>
      </c>
      <c r="K48" s="7">
        <v>3</v>
      </c>
      <c r="L48" s="26">
        <v>3</v>
      </c>
      <c r="M48" s="26">
        <v>4</v>
      </c>
      <c r="N48" s="7">
        <v>3</v>
      </c>
      <c r="O48" s="26">
        <v>4</v>
      </c>
      <c r="P48" s="7">
        <v>3</v>
      </c>
      <c r="Q48" s="7">
        <v>3</v>
      </c>
      <c r="R48" s="7">
        <v>4</v>
      </c>
      <c r="S48" s="26">
        <v>3</v>
      </c>
      <c r="T48" s="7">
        <v>4</v>
      </c>
      <c r="U48" s="7">
        <v>3</v>
      </c>
      <c r="V48" s="7">
        <v>3</v>
      </c>
      <c r="W48" s="7">
        <v>4</v>
      </c>
      <c r="X48" s="7">
        <v>3</v>
      </c>
      <c r="Y48" s="7">
        <v>4</v>
      </c>
      <c r="Z48" s="7">
        <v>4</v>
      </c>
      <c r="AA48" s="9">
        <f t="shared" si="0"/>
        <v>62</v>
      </c>
      <c r="AB48" s="9" t="str">
        <f t="shared" si="1"/>
        <v>TINGGI</v>
      </c>
    </row>
    <row r="49" spans="1:28" x14ac:dyDescent="0.2">
      <c r="A49" s="1" t="s">
        <v>137</v>
      </c>
      <c r="B49" s="1" t="s">
        <v>8</v>
      </c>
      <c r="C49" s="1" t="s">
        <v>138</v>
      </c>
      <c r="D49" s="1" t="s">
        <v>138</v>
      </c>
      <c r="E49" s="1" t="s">
        <v>10</v>
      </c>
      <c r="F49" s="1" t="s">
        <v>139</v>
      </c>
      <c r="G49" s="1" t="s">
        <v>61</v>
      </c>
      <c r="H49" s="1" t="s">
        <v>21</v>
      </c>
      <c r="I49" s="7">
        <v>3</v>
      </c>
      <c r="J49" s="26">
        <v>3</v>
      </c>
      <c r="K49" s="7">
        <v>4</v>
      </c>
      <c r="L49" s="26">
        <v>3</v>
      </c>
      <c r="M49" s="26">
        <v>3</v>
      </c>
      <c r="N49" s="7">
        <v>3</v>
      </c>
      <c r="O49" s="26">
        <v>4</v>
      </c>
      <c r="P49" s="7">
        <v>3</v>
      </c>
      <c r="Q49" s="7">
        <v>4</v>
      </c>
      <c r="R49" s="7">
        <v>3</v>
      </c>
      <c r="S49" s="26">
        <v>2</v>
      </c>
      <c r="T49" s="7">
        <v>4</v>
      </c>
      <c r="U49" s="7">
        <v>3</v>
      </c>
      <c r="V49" s="7">
        <v>4</v>
      </c>
      <c r="W49" s="7">
        <v>4</v>
      </c>
      <c r="X49" s="7">
        <v>2</v>
      </c>
      <c r="Y49" s="7">
        <v>3</v>
      </c>
      <c r="Z49" s="7">
        <v>4</v>
      </c>
      <c r="AA49" s="9">
        <f t="shared" si="0"/>
        <v>59</v>
      </c>
      <c r="AB49" s="9" t="str">
        <f t="shared" si="1"/>
        <v>SEDANG</v>
      </c>
    </row>
    <row r="50" spans="1:28" x14ac:dyDescent="0.2">
      <c r="A50" s="1" t="s">
        <v>140</v>
      </c>
      <c r="B50" s="1" t="s">
        <v>8</v>
      </c>
      <c r="C50" s="1" t="s">
        <v>141</v>
      </c>
      <c r="D50" s="1" t="s">
        <v>141</v>
      </c>
      <c r="E50" s="1" t="s">
        <v>24</v>
      </c>
      <c r="F50" s="1" t="s">
        <v>142</v>
      </c>
      <c r="G50" s="1" t="s">
        <v>64</v>
      </c>
      <c r="H50" s="1" t="s">
        <v>26</v>
      </c>
      <c r="I50" s="7">
        <v>2</v>
      </c>
      <c r="J50" s="26">
        <v>1</v>
      </c>
      <c r="K50" s="7">
        <v>3</v>
      </c>
      <c r="L50" s="26">
        <v>1</v>
      </c>
      <c r="M50" s="26">
        <v>2</v>
      </c>
      <c r="N50" s="7">
        <v>4</v>
      </c>
      <c r="O50" s="26">
        <v>2</v>
      </c>
      <c r="P50" s="7">
        <v>4</v>
      </c>
      <c r="Q50" s="7">
        <v>2</v>
      </c>
      <c r="R50" s="7">
        <v>3</v>
      </c>
      <c r="S50" s="26">
        <v>1</v>
      </c>
      <c r="T50" s="7">
        <v>4</v>
      </c>
      <c r="U50" s="7">
        <v>3</v>
      </c>
      <c r="V50" s="7">
        <v>2</v>
      </c>
      <c r="W50" s="7">
        <v>3</v>
      </c>
      <c r="X50" s="7">
        <v>1</v>
      </c>
      <c r="Y50" s="7">
        <v>3</v>
      </c>
      <c r="Z50" s="7">
        <v>4</v>
      </c>
      <c r="AA50" s="9">
        <f t="shared" si="0"/>
        <v>45</v>
      </c>
      <c r="AB50" s="9" t="str">
        <f t="shared" si="1"/>
        <v>RENDAH</v>
      </c>
    </row>
    <row r="51" spans="1:28" x14ac:dyDescent="0.2">
      <c r="A51" s="1" t="s">
        <v>143</v>
      </c>
      <c r="B51" s="1" t="s">
        <v>8</v>
      </c>
      <c r="C51" s="1" t="s">
        <v>144</v>
      </c>
      <c r="D51" s="1" t="s">
        <v>144</v>
      </c>
      <c r="E51" s="1" t="s">
        <v>10</v>
      </c>
      <c r="F51" s="1" t="s">
        <v>145</v>
      </c>
      <c r="G51" s="1" t="s">
        <v>61</v>
      </c>
      <c r="H51" s="1" t="s">
        <v>26</v>
      </c>
      <c r="I51" s="7">
        <v>3</v>
      </c>
      <c r="J51" s="26">
        <v>1</v>
      </c>
      <c r="K51" s="7">
        <v>2</v>
      </c>
      <c r="L51" s="26">
        <v>2</v>
      </c>
      <c r="M51" s="26">
        <v>1</v>
      </c>
      <c r="N51" s="7">
        <v>1</v>
      </c>
      <c r="O51" s="26">
        <v>2</v>
      </c>
      <c r="P51" s="7">
        <v>4</v>
      </c>
      <c r="Q51" s="7">
        <v>3</v>
      </c>
      <c r="R51" s="7">
        <v>2</v>
      </c>
      <c r="S51" s="26">
        <v>1</v>
      </c>
      <c r="T51" s="7">
        <v>3</v>
      </c>
      <c r="U51" s="7">
        <v>4</v>
      </c>
      <c r="V51" s="7">
        <v>2</v>
      </c>
      <c r="W51" s="7">
        <v>3</v>
      </c>
      <c r="X51" s="7">
        <v>2</v>
      </c>
      <c r="Y51" s="7">
        <v>3</v>
      </c>
      <c r="Z51" s="7">
        <v>4</v>
      </c>
      <c r="AA51" s="9">
        <f t="shared" si="0"/>
        <v>43</v>
      </c>
      <c r="AB51" s="9" t="str">
        <f t="shared" si="1"/>
        <v>RENDAH</v>
      </c>
    </row>
    <row r="52" spans="1:28" x14ac:dyDescent="0.2">
      <c r="A52" s="1" t="s">
        <v>146</v>
      </c>
      <c r="B52" s="1" t="s">
        <v>8</v>
      </c>
      <c r="C52" s="1" t="s">
        <v>147</v>
      </c>
      <c r="D52" s="1" t="s">
        <v>147</v>
      </c>
      <c r="E52" s="1" t="s">
        <v>10</v>
      </c>
      <c r="F52" s="1" t="s">
        <v>148</v>
      </c>
      <c r="G52" s="1" t="s">
        <v>64</v>
      </c>
      <c r="H52" s="1" t="s">
        <v>21</v>
      </c>
      <c r="I52" s="7">
        <v>3</v>
      </c>
      <c r="J52" s="26">
        <v>1</v>
      </c>
      <c r="K52" s="7">
        <v>2</v>
      </c>
      <c r="L52" s="26">
        <v>2</v>
      </c>
      <c r="M52" s="26">
        <v>1</v>
      </c>
      <c r="N52" s="7">
        <v>2</v>
      </c>
      <c r="O52" s="26">
        <v>2</v>
      </c>
      <c r="P52" s="7">
        <v>4</v>
      </c>
      <c r="Q52" s="7">
        <v>3</v>
      </c>
      <c r="R52" s="7">
        <v>1</v>
      </c>
      <c r="S52" s="26">
        <v>2</v>
      </c>
      <c r="T52" s="7">
        <v>4</v>
      </c>
      <c r="U52" s="7">
        <v>3</v>
      </c>
      <c r="V52" s="7">
        <v>2</v>
      </c>
      <c r="W52" s="7">
        <v>4</v>
      </c>
      <c r="X52" s="7">
        <v>2</v>
      </c>
      <c r="Y52" s="7">
        <v>3</v>
      </c>
      <c r="Z52" s="7">
        <v>4</v>
      </c>
      <c r="AA52" s="9">
        <f t="shared" si="0"/>
        <v>45</v>
      </c>
      <c r="AB52" s="9" t="str">
        <f t="shared" si="1"/>
        <v>RENDAH</v>
      </c>
    </row>
    <row r="53" spans="1:28" x14ac:dyDescent="0.2">
      <c r="A53" s="1" t="s">
        <v>149</v>
      </c>
      <c r="B53" s="1" t="s">
        <v>8</v>
      </c>
      <c r="C53" s="1" t="s">
        <v>150</v>
      </c>
      <c r="D53" s="1" t="s">
        <v>150</v>
      </c>
      <c r="E53" s="1" t="s">
        <v>10</v>
      </c>
      <c r="F53" s="1" t="s">
        <v>148</v>
      </c>
      <c r="G53" s="1" t="s">
        <v>64</v>
      </c>
      <c r="H53" s="1" t="s">
        <v>21</v>
      </c>
      <c r="I53" s="7">
        <v>3</v>
      </c>
      <c r="J53" s="26">
        <v>1</v>
      </c>
      <c r="K53" s="7">
        <v>2</v>
      </c>
      <c r="L53" s="26">
        <v>2</v>
      </c>
      <c r="M53" s="26">
        <v>1</v>
      </c>
      <c r="N53" s="7">
        <v>2</v>
      </c>
      <c r="O53" s="26">
        <v>1</v>
      </c>
      <c r="P53" s="7">
        <v>3</v>
      </c>
      <c r="Q53" s="7">
        <v>3</v>
      </c>
      <c r="R53" s="7">
        <v>1</v>
      </c>
      <c r="S53" s="26">
        <v>2</v>
      </c>
      <c r="T53" s="7">
        <v>4</v>
      </c>
      <c r="U53" s="7">
        <v>3</v>
      </c>
      <c r="V53" s="7">
        <v>2</v>
      </c>
      <c r="W53" s="7">
        <v>3</v>
      </c>
      <c r="X53" s="7">
        <v>2</v>
      </c>
      <c r="Y53" s="7">
        <v>3</v>
      </c>
      <c r="Z53" s="7">
        <v>4</v>
      </c>
      <c r="AA53" s="9">
        <f t="shared" si="0"/>
        <v>42</v>
      </c>
      <c r="AB53" s="9" t="str">
        <f t="shared" si="1"/>
        <v>RENDAH</v>
      </c>
    </row>
    <row r="54" spans="1:28" x14ac:dyDescent="0.2">
      <c r="A54" s="1" t="s">
        <v>151</v>
      </c>
      <c r="B54" s="1" t="s">
        <v>8</v>
      </c>
      <c r="C54" s="1" t="s">
        <v>152</v>
      </c>
      <c r="D54" s="1" t="s">
        <v>152</v>
      </c>
      <c r="E54" s="1" t="s">
        <v>24</v>
      </c>
      <c r="F54" s="1" t="s">
        <v>25</v>
      </c>
      <c r="G54" s="1" t="s">
        <v>64</v>
      </c>
      <c r="H54" s="1" t="s">
        <v>26</v>
      </c>
      <c r="I54" s="7">
        <v>3</v>
      </c>
      <c r="J54" s="26">
        <v>1</v>
      </c>
      <c r="K54" s="7">
        <v>2</v>
      </c>
      <c r="L54" s="26">
        <v>2</v>
      </c>
      <c r="M54" s="26">
        <v>1</v>
      </c>
      <c r="N54" s="7">
        <v>2</v>
      </c>
      <c r="O54" s="26">
        <v>1</v>
      </c>
      <c r="P54" s="7">
        <v>4</v>
      </c>
      <c r="Q54" s="7">
        <v>3</v>
      </c>
      <c r="R54" s="7">
        <v>2</v>
      </c>
      <c r="S54" s="26">
        <v>1</v>
      </c>
      <c r="T54" s="7">
        <v>3</v>
      </c>
      <c r="U54" s="7">
        <v>4</v>
      </c>
      <c r="V54" s="7">
        <v>2</v>
      </c>
      <c r="W54" s="7">
        <v>4</v>
      </c>
      <c r="X54" s="7">
        <v>2</v>
      </c>
      <c r="Y54" s="7">
        <v>4</v>
      </c>
      <c r="Z54" s="7">
        <v>3</v>
      </c>
      <c r="AA54" s="9">
        <f t="shared" si="0"/>
        <v>44</v>
      </c>
      <c r="AB54" s="9" t="str">
        <f t="shared" si="1"/>
        <v>RENDAH</v>
      </c>
    </row>
    <row r="55" spans="1:28" x14ac:dyDescent="0.2">
      <c r="A55" s="1" t="s">
        <v>153</v>
      </c>
      <c r="B55" s="1" t="s">
        <v>8</v>
      </c>
      <c r="C55" s="1" t="s">
        <v>154</v>
      </c>
      <c r="D55" s="1" t="s">
        <v>154</v>
      </c>
      <c r="E55" s="1" t="s">
        <v>10</v>
      </c>
      <c r="F55" s="1" t="s">
        <v>25</v>
      </c>
      <c r="G55" s="1" t="s">
        <v>64</v>
      </c>
      <c r="H55" s="1" t="s">
        <v>26</v>
      </c>
      <c r="I55" s="7">
        <v>3</v>
      </c>
      <c r="J55" s="26">
        <v>1</v>
      </c>
      <c r="K55" s="7">
        <v>2</v>
      </c>
      <c r="L55" s="26">
        <v>1</v>
      </c>
      <c r="M55" s="26">
        <v>2</v>
      </c>
      <c r="N55" s="7">
        <v>2</v>
      </c>
      <c r="O55" s="26">
        <v>2</v>
      </c>
      <c r="P55" s="7">
        <v>4</v>
      </c>
      <c r="Q55" s="7">
        <v>3</v>
      </c>
      <c r="R55" s="7">
        <v>4</v>
      </c>
      <c r="S55" s="26">
        <v>2</v>
      </c>
      <c r="T55" s="7">
        <v>4</v>
      </c>
      <c r="U55" s="7">
        <v>3</v>
      </c>
      <c r="V55" s="7">
        <v>1</v>
      </c>
      <c r="W55" s="7">
        <v>3</v>
      </c>
      <c r="X55" s="7">
        <v>2</v>
      </c>
      <c r="Y55" s="7">
        <v>4</v>
      </c>
      <c r="Z55" s="7">
        <v>3</v>
      </c>
      <c r="AA55" s="9">
        <f t="shared" si="0"/>
        <v>46</v>
      </c>
      <c r="AB55" s="9" t="str">
        <f t="shared" si="1"/>
        <v>SEDANG</v>
      </c>
    </row>
    <row r="56" spans="1:28" x14ac:dyDescent="0.2">
      <c r="A56" s="1" t="s">
        <v>155</v>
      </c>
      <c r="B56" s="1" t="s">
        <v>8</v>
      </c>
      <c r="C56" s="1" t="s">
        <v>156</v>
      </c>
      <c r="D56" s="1" t="s">
        <v>156</v>
      </c>
      <c r="E56" s="1" t="s">
        <v>24</v>
      </c>
      <c r="F56" s="1" t="s">
        <v>25</v>
      </c>
      <c r="G56" s="1" t="s">
        <v>64</v>
      </c>
      <c r="H56" s="1" t="s">
        <v>157</v>
      </c>
      <c r="I56" s="7">
        <v>4</v>
      </c>
      <c r="J56" s="26">
        <v>1</v>
      </c>
      <c r="K56" s="7">
        <v>2</v>
      </c>
      <c r="L56" s="26">
        <v>2</v>
      </c>
      <c r="M56" s="26">
        <v>1</v>
      </c>
      <c r="N56" s="7">
        <v>2</v>
      </c>
      <c r="O56" s="26">
        <v>2</v>
      </c>
      <c r="P56" s="7">
        <v>4</v>
      </c>
      <c r="Q56" s="7">
        <v>3</v>
      </c>
      <c r="R56" s="7">
        <v>4</v>
      </c>
      <c r="S56" s="26">
        <v>2</v>
      </c>
      <c r="T56" s="7">
        <v>4</v>
      </c>
      <c r="U56" s="7">
        <v>3</v>
      </c>
      <c r="V56" s="7">
        <v>2</v>
      </c>
      <c r="W56" s="7">
        <v>3</v>
      </c>
      <c r="X56" s="7">
        <v>2</v>
      </c>
      <c r="Y56" s="7">
        <v>3</v>
      </c>
      <c r="Z56" s="7">
        <v>4</v>
      </c>
      <c r="AA56" s="9">
        <f t="shared" si="0"/>
        <v>48</v>
      </c>
      <c r="AB56" s="9" t="str">
        <f t="shared" si="1"/>
        <v>SEDANG</v>
      </c>
    </row>
    <row r="57" spans="1:28" x14ac:dyDescent="0.2">
      <c r="A57" s="1" t="s">
        <v>158</v>
      </c>
      <c r="B57" s="1" t="s">
        <v>8</v>
      </c>
      <c r="C57" s="1" t="s">
        <v>159</v>
      </c>
      <c r="D57" s="1" t="s">
        <v>159</v>
      </c>
      <c r="E57" s="1" t="s">
        <v>10</v>
      </c>
      <c r="F57" s="1" t="s">
        <v>25</v>
      </c>
      <c r="G57" s="1" t="s">
        <v>64</v>
      </c>
      <c r="H57" s="1" t="s">
        <v>26</v>
      </c>
      <c r="I57" s="7">
        <v>3</v>
      </c>
      <c r="J57" s="26">
        <v>1</v>
      </c>
      <c r="K57" s="7">
        <v>2</v>
      </c>
      <c r="L57" s="26">
        <v>2</v>
      </c>
      <c r="M57" s="26">
        <v>1</v>
      </c>
      <c r="N57" s="7">
        <v>2</v>
      </c>
      <c r="O57" s="26">
        <v>2</v>
      </c>
      <c r="P57" s="7">
        <v>3</v>
      </c>
      <c r="Q57" s="7">
        <v>4</v>
      </c>
      <c r="R57" s="7">
        <v>2</v>
      </c>
      <c r="S57" s="26">
        <v>1</v>
      </c>
      <c r="T57" s="7">
        <v>3</v>
      </c>
      <c r="U57" s="7">
        <v>4</v>
      </c>
      <c r="V57" s="7">
        <v>2</v>
      </c>
      <c r="W57" s="7">
        <v>4</v>
      </c>
      <c r="X57" s="7">
        <v>2</v>
      </c>
      <c r="Y57" s="7">
        <v>3</v>
      </c>
      <c r="Z57" s="7">
        <v>4</v>
      </c>
      <c r="AA57" s="9">
        <f t="shared" si="0"/>
        <v>45</v>
      </c>
      <c r="AB57" s="9" t="str">
        <f t="shared" si="1"/>
        <v>RENDAH</v>
      </c>
    </row>
    <row r="58" spans="1:28" x14ac:dyDescent="0.2">
      <c r="A58" s="1" t="s">
        <v>160</v>
      </c>
      <c r="B58" s="1" t="s">
        <v>8</v>
      </c>
      <c r="C58" s="1" t="s">
        <v>161</v>
      </c>
      <c r="D58" s="1" t="s">
        <v>161</v>
      </c>
      <c r="E58" s="1" t="s">
        <v>10</v>
      </c>
      <c r="F58" s="1" t="s">
        <v>25</v>
      </c>
      <c r="G58" s="1" t="s">
        <v>64</v>
      </c>
      <c r="H58" s="1" t="s">
        <v>26</v>
      </c>
      <c r="I58" s="7">
        <v>3</v>
      </c>
      <c r="J58" s="26">
        <v>1</v>
      </c>
      <c r="K58" s="7">
        <v>2</v>
      </c>
      <c r="L58" s="26">
        <v>4</v>
      </c>
      <c r="M58" s="26">
        <v>2</v>
      </c>
      <c r="N58" s="7">
        <v>4</v>
      </c>
      <c r="O58" s="26">
        <v>2</v>
      </c>
      <c r="P58" s="7">
        <v>4</v>
      </c>
      <c r="Q58" s="7">
        <v>4</v>
      </c>
      <c r="R58" s="7">
        <v>2</v>
      </c>
      <c r="S58" s="26">
        <v>2</v>
      </c>
      <c r="T58" s="7">
        <v>4</v>
      </c>
      <c r="U58" s="7">
        <v>3</v>
      </c>
      <c r="V58" s="7">
        <v>1</v>
      </c>
      <c r="W58" s="7">
        <v>3</v>
      </c>
      <c r="X58" s="7">
        <v>2</v>
      </c>
      <c r="Y58" s="7">
        <v>4</v>
      </c>
      <c r="Z58" s="7">
        <v>3</v>
      </c>
      <c r="AA58" s="9">
        <f t="shared" si="0"/>
        <v>50</v>
      </c>
      <c r="AB58" s="9" t="str">
        <f t="shared" si="1"/>
        <v>SEDANG</v>
      </c>
    </row>
    <row r="59" spans="1:28" x14ac:dyDescent="0.2">
      <c r="A59" s="1" t="s">
        <v>162</v>
      </c>
      <c r="B59" s="1" t="s">
        <v>8</v>
      </c>
      <c r="C59" s="1" t="s">
        <v>163</v>
      </c>
      <c r="D59" s="1" t="s">
        <v>163</v>
      </c>
      <c r="E59" s="1" t="s">
        <v>24</v>
      </c>
      <c r="F59" s="1" t="s">
        <v>164</v>
      </c>
      <c r="G59" s="1" t="s">
        <v>165</v>
      </c>
      <c r="H59" s="1" t="s">
        <v>26</v>
      </c>
      <c r="I59" s="7">
        <v>3</v>
      </c>
      <c r="J59" s="26">
        <v>3</v>
      </c>
      <c r="K59" s="7">
        <v>3</v>
      </c>
      <c r="L59" s="26">
        <v>4</v>
      </c>
      <c r="M59" s="26">
        <v>3</v>
      </c>
      <c r="N59" s="7">
        <v>3</v>
      </c>
      <c r="O59" s="26">
        <v>1</v>
      </c>
      <c r="P59" s="7">
        <v>3</v>
      </c>
      <c r="Q59" s="7">
        <v>4</v>
      </c>
      <c r="R59" s="7">
        <v>4</v>
      </c>
      <c r="S59" s="26">
        <v>2</v>
      </c>
      <c r="T59" s="7">
        <v>4</v>
      </c>
      <c r="U59" s="7">
        <v>3</v>
      </c>
      <c r="V59" s="7">
        <v>4</v>
      </c>
      <c r="W59" s="7">
        <v>4</v>
      </c>
      <c r="X59" s="7">
        <v>3</v>
      </c>
      <c r="Y59" s="7">
        <v>4</v>
      </c>
      <c r="Z59" s="7">
        <v>3</v>
      </c>
      <c r="AA59" s="9">
        <f t="shared" si="0"/>
        <v>58</v>
      </c>
      <c r="AB59" s="9" t="str">
        <f t="shared" si="1"/>
        <v>SEDANG</v>
      </c>
    </row>
    <row r="60" spans="1:28" x14ac:dyDescent="0.2">
      <c r="A60" s="1" t="s">
        <v>166</v>
      </c>
      <c r="B60" s="1" t="s">
        <v>8</v>
      </c>
      <c r="C60" s="1" t="s">
        <v>167</v>
      </c>
      <c r="D60" s="1" t="s">
        <v>167</v>
      </c>
      <c r="E60" s="1" t="s">
        <v>10</v>
      </c>
      <c r="F60" s="1" t="s">
        <v>11</v>
      </c>
      <c r="G60" s="1" t="s">
        <v>12</v>
      </c>
      <c r="H60" s="1" t="s">
        <v>21</v>
      </c>
      <c r="I60" s="7">
        <v>3</v>
      </c>
      <c r="J60" s="26">
        <v>3</v>
      </c>
      <c r="K60" s="7">
        <v>4</v>
      </c>
      <c r="L60" s="26">
        <v>3</v>
      </c>
      <c r="M60" s="26">
        <v>4</v>
      </c>
      <c r="N60" s="7">
        <v>3</v>
      </c>
      <c r="O60" s="26">
        <v>2</v>
      </c>
      <c r="P60" s="7">
        <v>4</v>
      </c>
      <c r="Q60" s="7">
        <v>3</v>
      </c>
      <c r="R60" s="7">
        <v>4</v>
      </c>
      <c r="S60" s="26">
        <v>1</v>
      </c>
      <c r="T60" s="7">
        <v>3</v>
      </c>
      <c r="U60" s="7">
        <v>4</v>
      </c>
      <c r="V60" s="7">
        <v>3</v>
      </c>
      <c r="W60" s="7">
        <v>3</v>
      </c>
      <c r="X60" s="7">
        <v>2</v>
      </c>
      <c r="Y60" s="7">
        <v>3</v>
      </c>
      <c r="Z60" s="7">
        <v>4</v>
      </c>
      <c r="AA60" s="9">
        <f t="shared" si="0"/>
        <v>56</v>
      </c>
      <c r="AB60" s="9" t="str">
        <f t="shared" si="1"/>
        <v>SEDANG</v>
      </c>
    </row>
    <row r="61" spans="1:28" x14ac:dyDescent="0.2">
      <c r="A61" s="1" t="s">
        <v>168</v>
      </c>
      <c r="B61" s="1" t="s">
        <v>8</v>
      </c>
      <c r="C61" s="1" t="s">
        <v>169</v>
      </c>
      <c r="D61" s="1" t="s">
        <v>169</v>
      </c>
      <c r="E61" s="1" t="s">
        <v>24</v>
      </c>
      <c r="F61" s="1" t="s">
        <v>148</v>
      </c>
      <c r="G61" s="1" t="s">
        <v>17</v>
      </c>
      <c r="H61" s="1" t="s">
        <v>26</v>
      </c>
      <c r="I61" s="7">
        <v>3</v>
      </c>
      <c r="J61" s="26">
        <v>4</v>
      </c>
      <c r="K61" s="7">
        <v>3</v>
      </c>
      <c r="L61" s="26">
        <v>3</v>
      </c>
      <c r="M61" s="26">
        <v>3</v>
      </c>
      <c r="N61" s="7">
        <v>4</v>
      </c>
      <c r="O61" s="26">
        <v>2</v>
      </c>
      <c r="P61" s="7">
        <v>4</v>
      </c>
      <c r="Q61" s="7">
        <v>4</v>
      </c>
      <c r="R61" s="7">
        <v>3</v>
      </c>
      <c r="S61" s="26">
        <v>1</v>
      </c>
      <c r="T61" s="7">
        <v>3</v>
      </c>
      <c r="U61" s="7">
        <v>3</v>
      </c>
      <c r="V61" s="7">
        <v>4</v>
      </c>
      <c r="W61" s="7">
        <v>3</v>
      </c>
      <c r="X61" s="7">
        <v>4</v>
      </c>
      <c r="Y61" s="7">
        <v>3</v>
      </c>
      <c r="Z61" s="7">
        <v>4</v>
      </c>
      <c r="AA61" s="9">
        <f t="shared" si="0"/>
        <v>58</v>
      </c>
      <c r="AB61" s="9" t="str">
        <f t="shared" si="1"/>
        <v>SEDANG</v>
      </c>
    </row>
    <row r="62" spans="1:28" x14ac:dyDescent="0.2">
      <c r="AB62" s="9"/>
    </row>
  </sheetData>
  <mergeCells count="1">
    <mergeCell ref="AD15:AE1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3"/>
  <sheetViews>
    <sheetView workbookViewId="0">
      <selection activeCell="N8" sqref="N8"/>
    </sheetView>
  </sheetViews>
  <sheetFormatPr defaultRowHeight="12.75" x14ac:dyDescent="0.2"/>
  <sheetData>
    <row r="2" spans="1:22" ht="12.75" customHeight="1" x14ac:dyDescent="0.2">
      <c r="A2" s="299" t="s">
        <v>518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</row>
    <row r="3" spans="1:22" ht="12.75" customHeight="1" x14ac:dyDescent="0.2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</row>
    <row r="5" spans="1:22" x14ac:dyDescent="0.2">
      <c r="E5" s="300" t="s">
        <v>519</v>
      </c>
      <c r="F5" s="300"/>
      <c r="G5" s="300"/>
      <c r="H5" s="300"/>
    </row>
    <row r="6" spans="1:22" x14ac:dyDescent="0.2">
      <c r="E6" s="300"/>
      <c r="F6" s="300"/>
      <c r="G6" s="300"/>
      <c r="H6" s="300"/>
    </row>
    <row r="7" spans="1:22" x14ac:dyDescent="0.2">
      <c r="E7" s="300"/>
      <c r="F7" s="300"/>
      <c r="G7" s="300"/>
      <c r="H7" s="300"/>
    </row>
    <row r="8" spans="1:22" x14ac:dyDescent="0.2">
      <c r="E8" s="300"/>
      <c r="F8" s="300"/>
      <c r="G8" s="300"/>
      <c r="H8" s="300"/>
    </row>
    <row r="9" spans="1:22" x14ac:dyDescent="0.2">
      <c r="E9" s="300"/>
      <c r="F9" s="300"/>
      <c r="G9" s="300"/>
      <c r="H9" s="300"/>
    </row>
    <row r="10" spans="1:22" x14ac:dyDescent="0.2">
      <c r="E10" s="300"/>
      <c r="F10" s="300"/>
      <c r="G10" s="300"/>
      <c r="H10" s="300"/>
    </row>
    <row r="13" spans="1:22" ht="15" x14ac:dyDescent="0.2">
      <c r="A13" s="306" t="s">
        <v>244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107"/>
    </row>
    <row r="14" spans="1:22" x14ac:dyDescent="0.2">
      <c r="A14" s="108" t="s">
        <v>249</v>
      </c>
      <c r="B14" s="108"/>
      <c r="C14" s="109" t="s">
        <v>185</v>
      </c>
      <c r="D14" s="110" t="s">
        <v>186</v>
      </c>
      <c r="E14" s="110" t="s">
        <v>187</v>
      </c>
      <c r="F14" s="110" t="s">
        <v>188</v>
      </c>
      <c r="G14" s="110" t="s">
        <v>189</v>
      </c>
      <c r="H14" s="110" t="s">
        <v>190</v>
      </c>
      <c r="I14" s="110" t="s">
        <v>191</v>
      </c>
      <c r="J14" s="110" t="s">
        <v>192</v>
      </c>
      <c r="K14" s="110" t="s">
        <v>193</v>
      </c>
      <c r="L14" s="110" t="s">
        <v>194</v>
      </c>
      <c r="M14" s="110" t="s">
        <v>195</v>
      </c>
      <c r="N14" s="110" t="s">
        <v>196</v>
      </c>
      <c r="O14" s="110" t="s">
        <v>197</v>
      </c>
      <c r="P14" s="110" t="s">
        <v>198</v>
      </c>
      <c r="Q14" s="110" t="s">
        <v>199</v>
      </c>
      <c r="R14" s="110" t="s">
        <v>200</v>
      </c>
      <c r="S14" s="110" t="s">
        <v>201</v>
      </c>
      <c r="T14" s="110" t="s">
        <v>202</v>
      </c>
      <c r="U14" s="111" t="s">
        <v>263</v>
      </c>
      <c r="V14" s="107"/>
    </row>
    <row r="15" spans="1:22" ht="36" x14ac:dyDescent="0.2">
      <c r="A15" s="112" t="s">
        <v>185</v>
      </c>
      <c r="B15" s="113" t="s">
        <v>245</v>
      </c>
      <c r="C15" s="114">
        <v>1</v>
      </c>
      <c r="D15" s="115">
        <v>0.22428065200812827</v>
      </c>
      <c r="E15" s="116" t="s">
        <v>386</v>
      </c>
      <c r="F15" s="116" t="s">
        <v>444</v>
      </c>
      <c r="G15" s="116" t="s">
        <v>445</v>
      </c>
      <c r="H15" s="115">
        <v>0.23789190653087913</v>
      </c>
      <c r="I15" s="115">
        <v>0.24151388703825022</v>
      </c>
      <c r="J15" s="116" t="s">
        <v>374</v>
      </c>
      <c r="K15" s="116" t="s">
        <v>406</v>
      </c>
      <c r="L15" s="116" t="s">
        <v>446</v>
      </c>
      <c r="M15" s="115">
        <v>-5.3921611817276588E-2</v>
      </c>
      <c r="N15" s="116" t="s">
        <v>447</v>
      </c>
      <c r="O15" s="116" t="s">
        <v>448</v>
      </c>
      <c r="P15" s="116" t="s">
        <v>449</v>
      </c>
      <c r="Q15" s="116" t="s">
        <v>450</v>
      </c>
      <c r="R15" s="116" t="s">
        <v>405</v>
      </c>
      <c r="S15" s="116" t="s">
        <v>451</v>
      </c>
      <c r="T15" s="116" t="s">
        <v>377</v>
      </c>
      <c r="U15" s="117" t="s">
        <v>452</v>
      </c>
      <c r="V15" s="107"/>
    </row>
    <row r="16" spans="1:22" ht="24" x14ac:dyDescent="0.2">
      <c r="A16" s="118"/>
      <c r="B16" s="118" t="s">
        <v>246</v>
      </c>
      <c r="C16" s="119"/>
      <c r="D16" s="120">
        <v>8.4934247713938857E-2</v>
      </c>
      <c r="E16" s="120">
        <v>7.691916075068468E-3</v>
      </c>
      <c r="F16" s="120">
        <v>1.1486860701307049E-2</v>
      </c>
      <c r="G16" s="120">
        <v>2.9416912267401845E-3</v>
      </c>
      <c r="H16" s="120">
        <v>6.7203106477140256E-2</v>
      </c>
      <c r="I16" s="120">
        <v>6.302300067527325E-2</v>
      </c>
      <c r="J16" s="120">
        <v>2.1067332513421931E-2</v>
      </c>
      <c r="K16" s="120">
        <v>6.5437495881232282E-4</v>
      </c>
      <c r="L16" s="120">
        <v>1.4411423809530819E-3</v>
      </c>
      <c r="M16" s="120">
        <v>0.68240264688590413</v>
      </c>
      <c r="N16" s="120">
        <v>2.2487574120809593E-3</v>
      </c>
      <c r="O16" s="120">
        <v>5.0761762957163541E-3</v>
      </c>
      <c r="P16" s="120">
        <v>5.5743253749372217E-3</v>
      </c>
      <c r="Q16" s="120">
        <v>2.4832782512956611E-6</v>
      </c>
      <c r="R16" s="120">
        <v>4.2918903955983495E-2</v>
      </c>
      <c r="S16" s="120">
        <v>3.4440915536471372E-5</v>
      </c>
      <c r="T16" s="120">
        <v>1.8052489007874204E-4</v>
      </c>
      <c r="U16" s="121">
        <v>3.7988124550019913E-9</v>
      </c>
      <c r="V16" s="107"/>
    </row>
    <row r="17" spans="1:22" x14ac:dyDescent="0.2">
      <c r="A17" s="122"/>
      <c r="B17" s="122" t="s">
        <v>247</v>
      </c>
      <c r="C17" s="123">
        <v>60</v>
      </c>
      <c r="D17" s="124">
        <v>60</v>
      </c>
      <c r="E17" s="124">
        <v>60</v>
      </c>
      <c r="F17" s="124">
        <v>60</v>
      </c>
      <c r="G17" s="124">
        <v>60</v>
      </c>
      <c r="H17" s="124">
        <v>60</v>
      </c>
      <c r="I17" s="124">
        <v>60</v>
      </c>
      <c r="J17" s="124">
        <v>60</v>
      </c>
      <c r="K17" s="124">
        <v>60</v>
      </c>
      <c r="L17" s="124">
        <v>60</v>
      </c>
      <c r="M17" s="124">
        <v>60</v>
      </c>
      <c r="N17" s="124">
        <v>60</v>
      </c>
      <c r="O17" s="124">
        <v>60</v>
      </c>
      <c r="P17" s="124">
        <v>60</v>
      </c>
      <c r="Q17" s="124">
        <v>60</v>
      </c>
      <c r="R17" s="124">
        <v>60</v>
      </c>
      <c r="S17" s="124">
        <v>60</v>
      </c>
      <c r="T17" s="124">
        <v>60</v>
      </c>
      <c r="U17" s="125">
        <v>60</v>
      </c>
      <c r="V17" s="107"/>
    </row>
    <row r="18" spans="1:22" ht="36" x14ac:dyDescent="0.2">
      <c r="A18" s="122" t="s">
        <v>186</v>
      </c>
      <c r="B18" s="118" t="s">
        <v>245</v>
      </c>
      <c r="C18" s="126">
        <v>0.22428065200812827</v>
      </c>
      <c r="D18" s="127">
        <v>1</v>
      </c>
      <c r="E18" s="128" t="s">
        <v>453</v>
      </c>
      <c r="F18" s="128" t="s">
        <v>454</v>
      </c>
      <c r="G18" s="128" t="s">
        <v>364</v>
      </c>
      <c r="H18" s="120">
        <v>0.23362482514648522</v>
      </c>
      <c r="I18" s="128" t="s">
        <v>455</v>
      </c>
      <c r="J18" s="120">
        <v>-0.19218453655230852</v>
      </c>
      <c r="K18" s="128" t="s">
        <v>456</v>
      </c>
      <c r="L18" s="128" t="s">
        <v>457</v>
      </c>
      <c r="M18" s="120">
        <v>0.19752837950989691</v>
      </c>
      <c r="N18" s="120">
        <v>8.2332495121648308E-2</v>
      </c>
      <c r="O18" s="120">
        <v>3.8617363266416349E-2</v>
      </c>
      <c r="P18" s="128" t="s">
        <v>458</v>
      </c>
      <c r="Q18" s="120">
        <v>0.17064544201533335</v>
      </c>
      <c r="R18" s="128" t="s">
        <v>402</v>
      </c>
      <c r="S18" s="120">
        <v>-3.1179317681223201E-2</v>
      </c>
      <c r="T18" s="120">
        <v>0.21008733044557232</v>
      </c>
      <c r="U18" s="129" t="s">
        <v>379</v>
      </c>
      <c r="V18" s="107"/>
    </row>
    <row r="19" spans="1:22" ht="24" x14ac:dyDescent="0.2">
      <c r="A19" s="118"/>
      <c r="B19" s="118" t="s">
        <v>246</v>
      </c>
      <c r="C19" s="126">
        <v>8.4934247713938857E-2</v>
      </c>
      <c r="D19" s="130"/>
      <c r="E19" s="120">
        <v>2.1457408359436339E-3</v>
      </c>
      <c r="F19" s="120">
        <v>2.4362263633228852E-5</v>
      </c>
      <c r="G19" s="120">
        <v>4.8221702532947694E-5</v>
      </c>
      <c r="H19" s="120">
        <v>7.2409712789467104E-2</v>
      </c>
      <c r="I19" s="120">
        <v>2.040930087624336E-3</v>
      </c>
      <c r="J19" s="120">
        <v>0.14126630074864913</v>
      </c>
      <c r="K19" s="120">
        <v>2.0737817694236337E-2</v>
      </c>
      <c r="L19" s="120">
        <v>8.1794215234957494E-3</v>
      </c>
      <c r="M19" s="120">
        <v>0.1303276621121017</v>
      </c>
      <c r="N19" s="120">
        <v>0.53171359889720804</v>
      </c>
      <c r="O19" s="120">
        <v>0.76956372287362995</v>
      </c>
      <c r="P19" s="120">
        <v>3.8366917404419377E-5</v>
      </c>
      <c r="Q19" s="120">
        <v>0.19237223784441074</v>
      </c>
      <c r="R19" s="120">
        <v>1.1306300546310535E-2</v>
      </c>
      <c r="S19" s="120">
        <v>0.81305174705864991</v>
      </c>
      <c r="T19" s="120">
        <v>0.10715048101232487</v>
      </c>
      <c r="U19" s="121">
        <v>8.5369882614279679E-7</v>
      </c>
      <c r="V19" s="107"/>
    </row>
    <row r="20" spans="1:22" x14ac:dyDescent="0.2">
      <c r="A20" s="122"/>
      <c r="B20" s="122" t="s">
        <v>247</v>
      </c>
      <c r="C20" s="123">
        <v>60</v>
      </c>
      <c r="D20" s="124">
        <v>60</v>
      </c>
      <c r="E20" s="124">
        <v>60</v>
      </c>
      <c r="F20" s="124">
        <v>60</v>
      </c>
      <c r="G20" s="124">
        <v>60</v>
      </c>
      <c r="H20" s="124">
        <v>60</v>
      </c>
      <c r="I20" s="124">
        <v>60</v>
      </c>
      <c r="J20" s="124">
        <v>60</v>
      </c>
      <c r="K20" s="124">
        <v>60</v>
      </c>
      <c r="L20" s="124">
        <v>60</v>
      </c>
      <c r="M20" s="124">
        <v>60</v>
      </c>
      <c r="N20" s="124">
        <v>60</v>
      </c>
      <c r="O20" s="124">
        <v>60</v>
      </c>
      <c r="P20" s="124">
        <v>60</v>
      </c>
      <c r="Q20" s="124">
        <v>60</v>
      </c>
      <c r="R20" s="124">
        <v>60</v>
      </c>
      <c r="S20" s="124">
        <v>60</v>
      </c>
      <c r="T20" s="124">
        <v>60</v>
      </c>
      <c r="U20" s="125">
        <v>60</v>
      </c>
      <c r="V20" s="107"/>
    </row>
    <row r="21" spans="1:22" ht="36" x14ac:dyDescent="0.2">
      <c r="A21" s="122" t="s">
        <v>187</v>
      </c>
      <c r="B21" s="118" t="s">
        <v>245</v>
      </c>
      <c r="C21" s="131" t="s">
        <v>386</v>
      </c>
      <c r="D21" s="128" t="s">
        <v>453</v>
      </c>
      <c r="E21" s="127">
        <v>1</v>
      </c>
      <c r="F21" s="128" t="s">
        <v>385</v>
      </c>
      <c r="G21" s="128" t="s">
        <v>459</v>
      </c>
      <c r="H21" s="128" t="s">
        <v>460</v>
      </c>
      <c r="I21" s="128" t="s">
        <v>461</v>
      </c>
      <c r="J21" s="120">
        <v>8.3019042793168588E-2</v>
      </c>
      <c r="K21" s="128" t="s">
        <v>447</v>
      </c>
      <c r="L21" s="128" t="s">
        <v>462</v>
      </c>
      <c r="M21" s="120">
        <v>-6.636579670251691E-2</v>
      </c>
      <c r="N21" s="120">
        <v>0.23490881882022813</v>
      </c>
      <c r="O21" s="128" t="s">
        <v>463</v>
      </c>
      <c r="P21" s="128" t="s">
        <v>464</v>
      </c>
      <c r="Q21" s="128" t="s">
        <v>465</v>
      </c>
      <c r="R21" s="128" t="s">
        <v>386</v>
      </c>
      <c r="S21" s="128" t="s">
        <v>466</v>
      </c>
      <c r="T21" s="120">
        <v>0.23416415236164725</v>
      </c>
      <c r="U21" s="129" t="s">
        <v>467</v>
      </c>
      <c r="V21" s="107"/>
    </row>
    <row r="22" spans="1:22" ht="24" x14ac:dyDescent="0.2">
      <c r="A22" s="118"/>
      <c r="B22" s="118" t="s">
        <v>246</v>
      </c>
      <c r="C22" s="126">
        <v>7.691916075068468E-3</v>
      </c>
      <c r="D22" s="120">
        <v>2.1457408359436339E-3</v>
      </c>
      <c r="E22" s="130"/>
      <c r="F22" s="120">
        <v>3.4636752953827975E-2</v>
      </c>
      <c r="G22" s="120">
        <v>6.2122698458522392E-6</v>
      </c>
      <c r="H22" s="120">
        <v>3.7896758609332385E-4</v>
      </c>
      <c r="I22" s="120">
        <v>2.2391851094497411E-2</v>
      </c>
      <c r="J22" s="120">
        <v>0.52828553821749169</v>
      </c>
      <c r="K22" s="120">
        <v>2.256927519041618E-3</v>
      </c>
      <c r="L22" s="120">
        <v>1.652750122798052E-6</v>
      </c>
      <c r="M22" s="120">
        <v>0.6143953584258236</v>
      </c>
      <c r="N22" s="120">
        <v>7.0810260075685832E-2</v>
      </c>
      <c r="O22" s="120">
        <v>3.081858660988473E-3</v>
      </c>
      <c r="P22" s="120">
        <v>1.416592262942026E-6</v>
      </c>
      <c r="Q22" s="120">
        <v>6.9129951215680524E-3</v>
      </c>
      <c r="R22" s="120">
        <v>7.6210589985208754E-3</v>
      </c>
      <c r="S22" s="120">
        <v>1.3357776664633952E-2</v>
      </c>
      <c r="T22" s="120">
        <v>7.1734407269646958E-2</v>
      </c>
      <c r="U22" s="121">
        <v>2.9301005202560828E-10</v>
      </c>
      <c r="V22" s="107"/>
    </row>
    <row r="23" spans="1:22" x14ac:dyDescent="0.2">
      <c r="A23" s="122"/>
      <c r="B23" s="122" t="s">
        <v>247</v>
      </c>
      <c r="C23" s="123">
        <v>60</v>
      </c>
      <c r="D23" s="124">
        <v>60</v>
      </c>
      <c r="E23" s="124">
        <v>60</v>
      </c>
      <c r="F23" s="124">
        <v>60</v>
      </c>
      <c r="G23" s="124">
        <v>60</v>
      </c>
      <c r="H23" s="124">
        <v>60</v>
      </c>
      <c r="I23" s="124">
        <v>60</v>
      </c>
      <c r="J23" s="124">
        <v>60</v>
      </c>
      <c r="K23" s="124">
        <v>60</v>
      </c>
      <c r="L23" s="124">
        <v>60</v>
      </c>
      <c r="M23" s="124">
        <v>60</v>
      </c>
      <c r="N23" s="124">
        <v>60</v>
      </c>
      <c r="O23" s="124">
        <v>60</v>
      </c>
      <c r="P23" s="124">
        <v>60</v>
      </c>
      <c r="Q23" s="124">
        <v>60</v>
      </c>
      <c r="R23" s="124">
        <v>60</v>
      </c>
      <c r="S23" s="124">
        <v>60</v>
      </c>
      <c r="T23" s="124">
        <v>60</v>
      </c>
      <c r="U23" s="125">
        <v>60</v>
      </c>
      <c r="V23" s="107"/>
    </row>
    <row r="24" spans="1:22" ht="36" x14ac:dyDescent="0.2">
      <c r="A24" s="122" t="s">
        <v>188</v>
      </c>
      <c r="B24" s="118" t="s">
        <v>245</v>
      </c>
      <c r="C24" s="131" t="s">
        <v>444</v>
      </c>
      <c r="D24" s="128" t="s">
        <v>454</v>
      </c>
      <c r="E24" s="128" t="s">
        <v>385</v>
      </c>
      <c r="F24" s="127">
        <v>1</v>
      </c>
      <c r="G24" s="128" t="s">
        <v>468</v>
      </c>
      <c r="H24" s="120">
        <v>0.20576450567145027</v>
      </c>
      <c r="I24" s="128" t="s">
        <v>469</v>
      </c>
      <c r="J24" s="120">
        <v>-0.14754891442515125</v>
      </c>
      <c r="K24" s="128" t="s">
        <v>383</v>
      </c>
      <c r="L24" s="120">
        <v>5.7141053535346195E-2</v>
      </c>
      <c r="M24" s="120">
        <v>0.15952963530761816</v>
      </c>
      <c r="N24" s="120">
        <v>0.18196946586750212</v>
      </c>
      <c r="O24" s="120">
        <v>-7.6366903466825786E-2</v>
      </c>
      <c r="P24" s="128" t="s">
        <v>470</v>
      </c>
      <c r="Q24" s="120">
        <v>0.22969699509473501</v>
      </c>
      <c r="R24" s="120">
        <v>0.17923292405927116</v>
      </c>
      <c r="S24" s="120">
        <v>3.6994777614879196E-2</v>
      </c>
      <c r="T24" s="120">
        <v>0.18084446644104568</v>
      </c>
      <c r="U24" s="129" t="s">
        <v>471</v>
      </c>
      <c r="V24" s="107"/>
    </row>
    <row r="25" spans="1:22" ht="24" x14ac:dyDescent="0.2">
      <c r="A25" s="118"/>
      <c r="B25" s="118" t="s">
        <v>246</v>
      </c>
      <c r="C25" s="126">
        <v>1.1486860701307049E-2</v>
      </c>
      <c r="D25" s="120">
        <v>2.4362263633228852E-5</v>
      </c>
      <c r="E25" s="120">
        <v>3.4636752953827975E-2</v>
      </c>
      <c r="F25" s="130"/>
      <c r="G25" s="120">
        <v>1.3633395584800001E-2</v>
      </c>
      <c r="H25" s="120">
        <v>0.11473886316677727</v>
      </c>
      <c r="I25" s="120">
        <v>1.7940153070307E-2</v>
      </c>
      <c r="J25" s="120">
        <v>0.26057307690022052</v>
      </c>
      <c r="K25" s="120">
        <v>1.8202507628835025E-2</v>
      </c>
      <c r="L25" s="120">
        <v>0.66453788854993845</v>
      </c>
      <c r="M25" s="120">
        <v>0.22340176568053971</v>
      </c>
      <c r="N25" s="120">
        <v>0.16406557263156968</v>
      </c>
      <c r="O25" s="120">
        <v>0.56195516781853827</v>
      </c>
      <c r="P25" s="120">
        <v>2.3787683619575551E-2</v>
      </c>
      <c r="Q25" s="120">
        <v>7.7481994738925489E-2</v>
      </c>
      <c r="R25" s="120">
        <v>0.17060816661225767</v>
      </c>
      <c r="S25" s="120">
        <v>0.77899551670080847</v>
      </c>
      <c r="T25" s="120">
        <v>0.16673260088102587</v>
      </c>
      <c r="U25" s="121">
        <v>1.0255889378092816E-4</v>
      </c>
      <c r="V25" s="107"/>
    </row>
    <row r="26" spans="1:22" x14ac:dyDescent="0.2">
      <c r="A26" s="122"/>
      <c r="B26" s="122" t="s">
        <v>247</v>
      </c>
      <c r="C26" s="123">
        <v>60</v>
      </c>
      <c r="D26" s="124">
        <v>60</v>
      </c>
      <c r="E26" s="124">
        <v>60</v>
      </c>
      <c r="F26" s="124">
        <v>60</v>
      </c>
      <c r="G26" s="124">
        <v>60</v>
      </c>
      <c r="H26" s="124">
        <v>60</v>
      </c>
      <c r="I26" s="124">
        <v>60</v>
      </c>
      <c r="J26" s="124">
        <v>60</v>
      </c>
      <c r="K26" s="124">
        <v>60</v>
      </c>
      <c r="L26" s="124">
        <v>60</v>
      </c>
      <c r="M26" s="124">
        <v>60</v>
      </c>
      <c r="N26" s="124">
        <v>60</v>
      </c>
      <c r="O26" s="124">
        <v>60</v>
      </c>
      <c r="P26" s="124">
        <v>60</v>
      </c>
      <c r="Q26" s="124">
        <v>60</v>
      </c>
      <c r="R26" s="124">
        <v>60</v>
      </c>
      <c r="S26" s="124">
        <v>60</v>
      </c>
      <c r="T26" s="124">
        <v>60</v>
      </c>
      <c r="U26" s="125">
        <v>60</v>
      </c>
      <c r="V26" s="107"/>
    </row>
    <row r="27" spans="1:22" ht="36" x14ac:dyDescent="0.2">
      <c r="A27" s="122" t="s">
        <v>189</v>
      </c>
      <c r="B27" s="118" t="s">
        <v>245</v>
      </c>
      <c r="C27" s="131" t="s">
        <v>445</v>
      </c>
      <c r="D27" s="128" t="s">
        <v>364</v>
      </c>
      <c r="E27" s="128" t="s">
        <v>459</v>
      </c>
      <c r="F27" s="128" t="s">
        <v>468</v>
      </c>
      <c r="G27" s="127">
        <v>1</v>
      </c>
      <c r="H27" s="128" t="s">
        <v>406</v>
      </c>
      <c r="I27" s="128" t="s">
        <v>392</v>
      </c>
      <c r="J27" s="120">
        <v>0.21104253298877998</v>
      </c>
      <c r="K27" s="128" t="s">
        <v>472</v>
      </c>
      <c r="L27" s="128" t="s">
        <v>473</v>
      </c>
      <c r="M27" s="120">
        <v>1.7756737736204578E-2</v>
      </c>
      <c r="N27" s="120">
        <v>0.18454745820617863</v>
      </c>
      <c r="O27" s="120">
        <v>0.18662111193148584</v>
      </c>
      <c r="P27" s="128" t="s">
        <v>474</v>
      </c>
      <c r="Q27" s="128" t="s">
        <v>475</v>
      </c>
      <c r="R27" s="128" t="s">
        <v>476</v>
      </c>
      <c r="S27" s="120">
        <v>0.25352078148920282</v>
      </c>
      <c r="T27" s="120">
        <v>0.24452686881246372</v>
      </c>
      <c r="U27" s="129" t="s">
        <v>477</v>
      </c>
      <c r="V27" s="107"/>
    </row>
    <row r="28" spans="1:22" ht="24" x14ac:dyDescent="0.2">
      <c r="A28" s="118"/>
      <c r="B28" s="118" t="s">
        <v>246</v>
      </c>
      <c r="C28" s="126">
        <v>2.9416912267401845E-3</v>
      </c>
      <c r="D28" s="120">
        <v>4.8221702532947694E-5</v>
      </c>
      <c r="E28" s="120">
        <v>6.2122698458522392E-6</v>
      </c>
      <c r="F28" s="120">
        <v>1.3633395584800001E-2</v>
      </c>
      <c r="G28" s="130"/>
      <c r="H28" s="120">
        <v>6.5542079193559933E-4</v>
      </c>
      <c r="I28" s="120">
        <v>1.5211883060454574E-2</v>
      </c>
      <c r="J28" s="120">
        <v>0.10552715697550218</v>
      </c>
      <c r="K28" s="120">
        <v>1.2382425706289994E-2</v>
      </c>
      <c r="L28" s="120">
        <v>3.0368720872969208E-4</v>
      </c>
      <c r="M28" s="120">
        <v>0.89288045814886363</v>
      </c>
      <c r="N28" s="120">
        <v>0.15807222768394658</v>
      </c>
      <c r="O28" s="120">
        <v>0.15336979239051088</v>
      </c>
      <c r="P28" s="120">
        <v>2.34046722993636E-4</v>
      </c>
      <c r="Q28" s="120">
        <v>1.6840294811657746E-3</v>
      </c>
      <c r="R28" s="120">
        <v>1.8498729787292268E-2</v>
      </c>
      <c r="S28" s="120">
        <v>5.0640398432981709E-2</v>
      </c>
      <c r="T28" s="120">
        <v>5.9707491082765719E-2</v>
      </c>
      <c r="U28" s="121">
        <v>3.6749305594409546E-10</v>
      </c>
      <c r="V28" s="107"/>
    </row>
    <row r="29" spans="1:22" x14ac:dyDescent="0.2">
      <c r="A29" s="122"/>
      <c r="B29" s="122" t="s">
        <v>247</v>
      </c>
      <c r="C29" s="123">
        <v>60</v>
      </c>
      <c r="D29" s="124">
        <v>60</v>
      </c>
      <c r="E29" s="124">
        <v>60</v>
      </c>
      <c r="F29" s="124">
        <v>60</v>
      </c>
      <c r="G29" s="124">
        <v>60</v>
      </c>
      <c r="H29" s="124">
        <v>60</v>
      </c>
      <c r="I29" s="124">
        <v>60</v>
      </c>
      <c r="J29" s="124">
        <v>60</v>
      </c>
      <c r="K29" s="124">
        <v>60</v>
      </c>
      <c r="L29" s="124">
        <v>60</v>
      </c>
      <c r="M29" s="124">
        <v>60</v>
      </c>
      <c r="N29" s="124">
        <v>60</v>
      </c>
      <c r="O29" s="124">
        <v>60</v>
      </c>
      <c r="P29" s="124">
        <v>60</v>
      </c>
      <c r="Q29" s="124">
        <v>60</v>
      </c>
      <c r="R29" s="124">
        <v>60</v>
      </c>
      <c r="S29" s="124">
        <v>60</v>
      </c>
      <c r="T29" s="124">
        <v>60</v>
      </c>
      <c r="U29" s="125">
        <v>60</v>
      </c>
      <c r="V29" s="107"/>
    </row>
    <row r="30" spans="1:22" ht="36" x14ac:dyDescent="0.2">
      <c r="A30" s="122" t="s">
        <v>190</v>
      </c>
      <c r="B30" s="118" t="s">
        <v>245</v>
      </c>
      <c r="C30" s="126">
        <v>0.23789190653087913</v>
      </c>
      <c r="D30" s="120">
        <v>0.23362482514648522</v>
      </c>
      <c r="E30" s="128" t="s">
        <v>460</v>
      </c>
      <c r="F30" s="120">
        <v>0.20576450567145027</v>
      </c>
      <c r="G30" s="128" t="s">
        <v>406</v>
      </c>
      <c r="H30" s="127">
        <v>1</v>
      </c>
      <c r="I30" s="120">
        <v>5.4750709738693185E-2</v>
      </c>
      <c r="J30" s="120">
        <v>0.19430610840992243</v>
      </c>
      <c r="K30" s="120">
        <v>0.20280539069066431</v>
      </c>
      <c r="L30" s="128" t="s">
        <v>448</v>
      </c>
      <c r="M30" s="120">
        <v>2.6746733484385595E-3</v>
      </c>
      <c r="N30" s="128" t="s">
        <v>478</v>
      </c>
      <c r="O30" s="120">
        <v>0.23385531351777764</v>
      </c>
      <c r="P30" s="128" t="s">
        <v>407</v>
      </c>
      <c r="Q30" s="120">
        <v>0.24839589034884355</v>
      </c>
      <c r="R30" s="128" t="s">
        <v>479</v>
      </c>
      <c r="S30" s="128" t="s">
        <v>427</v>
      </c>
      <c r="T30" s="120">
        <v>0.24116992063000064</v>
      </c>
      <c r="U30" s="129" t="s">
        <v>450</v>
      </c>
      <c r="V30" s="107"/>
    </row>
    <row r="31" spans="1:22" ht="24" x14ac:dyDescent="0.2">
      <c r="A31" s="118"/>
      <c r="B31" s="118" t="s">
        <v>246</v>
      </c>
      <c r="C31" s="126">
        <v>6.7203106477140256E-2</v>
      </c>
      <c r="D31" s="120">
        <v>7.2409712789467104E-2</v>
      </c>
      <c r="E31" s="120">
        <v>3.7896758609332385E-4</v>
      </c>
      <c r="F31" s="120">
        <v>0.11473886316677727</v>
      </c>
      <c r="G31" s="120">
        <v>6.5542079193559933E-4</v>
      </c>
      <c r="H31" s="130"/>
      <c r="I31" s="120">
        <v>0.67778487797355857</v>
      </c>
      <c r="J31" s="120">
        <v>0.13684408791277014</v>
      </c>
      <c r="K31" s="120">
        <v>0.12016621322452292</v>
      </c>
      <c r="L31" s="120">
        <v>5.1146765379892038E-3</v>
      </c>
      <c r="M31" s="120">
        <v>0.9838183074523853</v>
      </c>
      <c r="N31" s="120">
        <v>1.1831376022746224E-2</v>
      </c>
      <c r="O31" s="120">
        <v>7.2120494776483524E-2</v>
      </c>
      <c r="P31" s="120">
        <v>4.2771442268053417E-4</v>
      </c>
      <c r="Q31" s="120">
        <v>5.5658142363841548E-2</v>
      </c>
      <c r="R31" s="120">
        <v>9.000165866022404E-3</v>
      </c>
      <c r="S31" s="120">
        <v>2.861204387798507E-2</v>
      </c>
      <c r="T31" s="120">
        <v>6.3410748064855957E-2</v>
      </c>
      <c r="U31" s="121">
        <v>2.4526995371003693E-6</v>
      </c>
      <c r="V31" s="107"/>
    </row>
    <row r="32" spans="1:22" x14ac:dyDescent="0.2">
      <c r="A32" s="122"/>
      <c r="B32" s="122" t="s">
        <v>247</v>
      </c>
      <c r="C32" s="123">
        <v>60</v>
      </c>
      <c r="D32" s="124">
        <v>60</v>
      </c>
      <c r="E32" s="124">
        <v>60</v>
      </c>
      <c r="F32" s="124">
        <v>60</v>
      </c>
      <c r="G32" s="124">
        <v>60</v>
      </c>
      <c r="H32" s="124">
        <v>60</v>
      </c>
      <c r="I32" s="124">
        <v>60</v>
      </c>
      <c r="J32" s="124">
        <v>60</v>
      </c>
      <c r="K32" s="124">
        <v>60</v>
      </c>
      <c r="L32" s="124">
        <v>60</v>
      </c>
      <c r="M32" s="124">
        <v>60</v>
      </c>
      <c r="N32" s="124">
        <v>60</v>
      </c>
      <c r="O32" s="124">
        <v>60</v>
      </c>
      <c r="P32" s="124">
        <v>60</v>
      </c>
      <c r="Q32" s="124">
        <v>60</v>
      </c>
      <c r="R32" s="124">
        <v>60</v>
      </c>
      <c r="S32" s="124">
        <v>60</v>
      </c>
      <c r="T32" s="124">
        <v>60</v>
      </c>
      <c r="U32" s="125">
        <v>60</v>
      </c>
      <c r="V32" s="107"/>
    </row>
    <row r="33" spans="1:22" ht="36" x14ac:dyDescent="0.2">
      <c r="A33" s="122" t="s">
        <v>191</v>
      </c>
      <c r="B33" s="118" t="s">
        <v>245</v>
      </c>
      <c r="C33" s="126">
        <v>0.24151388703825022</v>
      </c>
      <c r="D33" s="128" t="s">
        <v>455</v>
      </c>
      <c r="E33" s="128" t="s">
        <v>461</v>
      </c>
      <c r="F33" s="128" t="s">
        <v>469</v>
      </c>
      <c r="G33" s="128" t="s">
        <v>392</v>
      </c>
      <c r="H33" s="120">
        <v>5.4750709738693185E-2</v>
      </c>
      <c r="I33" s="127">
        <v>1</v>
      </c>
      <c r="J33" s="120">
        <v>4.070617780428433E-2</v>
      </c>
      <c r="K33" s="128" t="s">
        <v>480</v>
      </c>
      <c r="L33" s="120">
        <v>0.18156674845306589</v>
      </c>
      <c r="M33" s="128" t="s">
        <v>481</v>
      </c>
      <c r="N33" s="128" t="s">
        <v>482</v>
      </c>
      <c r="O33" s="120">
        <v>-2.004769003475132E-2</v>
      </c>
      <c r="P33" s="120">
        <v>0.14042271525026001</v>
      </c>
      <c r="Q33" s="120">
        <v>0.15490298681778158</v>
      </c>
      <c r="R33" s="120">
        <v>0.14822301319061834</v>
      </c>
      <c r="S33" s="120">
        <v>-7.8859788507473771E-2</v>
      </c>
      <c r="T33" s="128" t="s">
        <v>483</v>
      </c>
      <c r="U33" s="129" t="s">
        <v>428</v>
      </c>
      <c r="V33" s="107"/>
    </row>
    <row r="34" spans="1:22" ht="24" x14ac:dyDescent="0.2">
      <c r="A34" s="118"/>
      <c r="B34" s="118" t="s">
        <v>246</v>
      </c>
      <c r="C34" s="126">
        <v>6.302300067527325E-2</v>
      </c>
      <c r="D34" s="120">
        <v>2.040930087624336E-3</v>
      </c>
      <c r="E34" s="120">
        <v>2.2391851094497411E-2</v>
      </c>
      <c r="F34" s="120">
        <v>1.7940153070307E-2</v>
      </c>
      <c r="G34" s="120">
        <v>1.5211883060454574E-2</v>
      </c>
      <c r="H34" s="120">
        <v>0.67778487797355857</v>
      </c>
      <c r="I34" s="130"/>
      <c r="J34" s="120">
        <v>0.75747071841148683</v>
      </c>
      <c r="K34" s="120">
        <v>3.0304567230667174E-2</v>
      </c>
      <c r="L34" s="120">
        <v>0.16501667106754528</v>
      </c>
      <c r="M34" s="120">
        <v>4.0937859953433339E-2</v>
      </c>
      <c r="N34" s="120">
        <v>4.4941986484446091E-2</v>
      </c>
      <c r="O34" s="120">
        <v>0.87915750863900022</v>
      </c>
      <c r="P34" s="120">
        <v>0.28455546872424092</v>
      </c>
      <c r="Q34" s="120">
        <v>0.23729219288440465</v>
      </c>
      <c r="R34" s="120">
        <v>0.25837720586838553</v>
      </c>
      <c r="S34" s="120">
        <v>0.54921992015867083</v>
      </c>
      <c r="T34" s="120">
        <v>2.6162828313436207E-2</v>
      </c>
      <c r="U34" s="121">
        <v>1.3610391882622826E-4</v>
      </c>
      <c r="V34" s="107"/>
    </row>
    <row r="35" spans="1:22" x14ac:dyDescent="0.2">
      <c r="A35" s="122"/>
      <c r="B35" s="122" t="s">
        <v>247</v>
      </c>
      <c r="C35" s="123">
        <v>60</v>
      </c>
      <c r="D35" s="124">
        <v>60</v>
      </c>
      <c r="E35" s="124">
        <v>60</v>
      </c>
      <c r="F35" s="124">
        <v>60</v>
      </c>
      <c r="G35" s="124">
        <v>60</v>
      </c>
      <c r="H35" s="124">
        <v>60</v>
      </c>
      <c r="I35" s="124">
        <v>60</v>
      </c>
      <c r="J35" s="124">
        <v>60</v>
      </c>
      <c r="K35" s="124">
        <v>60</v>
      </c>
      <c r="L35" s="124">
        <v>60</v>
      </c>
      <c r="M35" s="124">
        <v>60</v>
      </c>
      <c r="N35" s="124">
        <v>60</v>
      </c>
      <c r="O35" s="124">
        <v>60</v>
      </c>
      <c r="P35" s="124">
        <v>60</v>
      </c>
      <c r="Q35" s="124">
        <v>60</v>
      </c>
      <c r="R35" s="124">
        <v>60</v>
      </c>
      <c r="S35" s="124">
        <v>60</v>
      </c>
      <c r="T35" s="124">
        <v>60</v>
      </c>
      <c r="U35" s="125">
        <v>60</v>
      </c>
      <c r="V35" s="107"/>
    </row>
    <row r="36" spans="1:22" ht="36" x14ac:dyDescent="0.2">
      <c r="A36" s="122" t="s">
        <v>192</v>
      </c>
      <c r="B36" s="118" t="s">
        <v>245</v>
      </c>
      <c r="C36" s="131" t="s">
        <v>374</v>
      </c>
      <c r="D36" s="120">
        <v>-0.19218453655230852</v>
      </c>
      <c r="E36" s="120">
        <v>8.3019042793168588E-2</v>
      </c>
      <c r="F36" s="120">
        <v>-0.14754891442515125</v>
      </c>
      <c r="G36" s="120">
        <v>0.21104253298877998</v>
      </c>
      <c r="H36" s="120">
        <v>0.19430610840992243</v>
      </c>
      <c r="I36" s="120">
        <v>4.070617780428433E-2</v>
      </c>
      <c r="J36" s="127">
        <v>1</v>
      </c>
      <c r="K36" s="120">
        <v>6.8818135008767753E-2</v>
      </c>
      <c r="L36" s="120">
        <v>0.18469730649579208</v>
      </c>
      <c r="M36" s="128" t="s">
        <v>484</v>
      </c>
      <c r="N36" s="120">
        <v>1.4979137355847945E-2</v>
      </c>
      <c r="O36" s="128" t="s">
        <v>485</v>
      </c>
      <c r="P36" s="120">
        <v>0.1378784977307394</v>
      </c>
      <c r="Q36" s="128" t="s">
        <v>486</v>
      </c>
      <c r="R36" s="120">
        <v>3.4325339726500849E-2</v>
      </c>
      <c r="S36" s="128" t="s">
        <v>487</v>
      </c>
      <c r="T36" s="128" t="s">
        <v>427</v>
      </c>
      <c r="U36" s="129" t="s">
        <v>488</v>
      </c>
      <c r="V36" s="107"/>
    </row>
    <row r="37" spans="1:22" ht="24" x14ac:dyDescent="0.2">
      <c r="A37" s="118"/>
      <c r="B37" s="118" t="s">
        <v>246</v>
      </c>
      <c r="C37" s="126">
        <v>2.1067332513421931E-2</v>
      </c>
      <c r="D37" s="120">
        <v>0.14126630074864913</v>
      </c>
      <c r="E37" s="120">
        <v>0.52828553821749169</v>
      </c>
      <c r="F37" s="120">
        <v>0.26057307690022052</v>
      </c>
      <c r="G37" s="120">
        <v>0.10552715697550218</v>
      </c>
      <c r="H37" s="120">
        <v>0.13684408791277014</v>
      </c>
      <c r="I37" s="120">
        <v>0.75747071841148683</v>
      </c>
      <c r="J37" s="130"/>
      <c r="K37" s="120">
        <v>0.60134343621891961</v>
      </c>
      <c r="L37" s="120">
        <v>0.15772889262204237</v>
      </c>
      <c r="M37" s="120">
        <v>3.0060171920686628E-2</v>
      </c>
      <c r="N37" s="120">
        <v>0.90956007106319592</v>
      </c>
      <c r="O37" s="120">
        <v>5.9202722911824131E-3</v>
      </c>
      <c r="P37" s="120">
        <v>0.29345915672408335</v>
      </c>
      <c r="Q37" s="120">
        <v>6.780086718172337E-3</v>
      </c>
      <c r="R37" s="120">
        <v>0.79458106146804286</v>
      </c>
      <c r="S37" s="120">
        <v>3.3002117434387274E-2</v>
      </c>
      <c r="T37" s="120">
        <v>2.8543085220372827E-2</v>
      </c>
      <c r="U37" s="121">
        <v>3.8312382103486607E-2</v>
      </c>
      <c r="V37" s="107"/>
    </row>
    <row r="38" spans="1:22" x14ac:dyDescent="0.2">
      <c r="A38" s="122"/>
      <c r="B38" s="122" t="s">
        <v>247</v>
      </c>
      <c r="C38" s="123">
        <v>60</v>
      </c>
      <c r="D38" s="124">
        <v>60</v>
      </c>
      <c r="E38" s="124">
        <v>60</v>
      </c>
      <c r="F38" s="124">
        <v>60</v>
      </c>
      <c r="G38" s="124">
        <v>60</v>
      </c>
      <c r="H38" s="124">
        <v>60</v>
      </c>
      <c r="I38" s="124">
        <v>60</v>
      </c>
      <c r="J38" s="124">
        <v>60</v>
      </c>
      <c r="K38" s="124">
        <v>60</v>
      </c>
      <c r="L38" s="124">
        <v>60</v>
      </c>
      <c r="M38" s="124">
        <v>60</v>
      </c>
      <c r="N38" s="124">
        <v>60</v>
      </c>
      <c r="O38" s="124">
        <v>60</v>
      </c>
      <c r="P38" s="124">
        <v>60</v>
      </c>
      <c r="Q38" s="124">
        <v>60</v>
      </c>
      <c r="R38" s="124">
        <v>60</v>
      </c>
      <c r="S38" s="124">
        <v>60</v>
      </c>
      <c r="T38" s="124">
        <v>60</v>
      </c>
      <c r="U38" s="125">
        <v>60</v>
      </c>
      <c r="V38" s="107"/>
    </row>
    <row r="39" spans="1:22" ht="36" x14ac:dyDescent="0.2">
      <c r="A39" s="122" t="s">
        <v>193</v>
      </c>
      <c r="B39" s="118" t="s">
        <v>245</v>
      </c>
      <c r="C39" s="131" t="s">
        <v>406</v>
      </c>
      <c r="D39" s="128" t="s">
        <v>456</v>
      </c>
      <c r="E39" s="128" t="s">
        <v>447</v>
      </c>
      <c r="F39" s="128" t="s">
        <v>383</v>
      </c>
      <c r="G39" s="128" t="s">
        <v>472</v>
      </c>
      <c r="H39" s="120">
        <v>0.20280539069066431</v>
      </c>
      <c r="I39" s="128" t="s">
        <v>480</v>
      </c>
      <c r="J39" s="120">
        <v>6.8818135008767753E-2</v>
      </c>
      <c r="K39" s="127">
        <v>1</v>
      </c>
      <c r="L39" s="128" t="s">
        <v>489</v>
      </c>
      <c r="M39" s="120">
        <v>-0.19841613471295422</v>
      </c>
      <c r="N39" s="128" t="s">
        <v>490</v>
      </c>
      <c r="O39" s="128" t="s">
        <v>402</v>
      </c>
      <c r="P39" s="128" t="s">
        <v>491</v>
      </c>
      <c r="Q39" s="128" t="s">
        <v>364</v>
      </c>
      <c r="R39" s="120">
        <v>0.17230979437788746</v>
      </c>
      <c r="S39" s="128" t="s">
        <v>423</v>
      </c>
      <c r="T39" s="128" t="s">
        <v>492</v>
      </c>
      <c r="U39" s="129" t="s">
        <v>493</v>
      </c>
      <c r="V39" s="107"/>
    </row>
    <row r="40" spans="1:22" ht="24" x14ac:dyDescent="0.2">
      <c r="A40" s="118"/>
      <c r="B40" s="118" t="s">
        <v>246</v>
      </c>
      <c r="C40" s="126">
        <v>6.5437495881232282E-4</v>
      </c>
      <c r="D40" s="120">
        <v>2.0737817694236337E-2</v>
      </c>
      <c r="E40" s="120">
        <v>2.256927519041618E-3</v>
      </c>
      <c r="F40" s="120">
        <v>1.8202507628835025E-2</v>
      </c>
      <c r="G40" s="120">
        <v>1.2382425706289994E-2</v>
      </c>
      <c r="H40" s="120">
        <v>0.12016621322452292</v>
      </c>
      <c r="I40" s="120">
        <v>3.0304567230667174E-2</v>
      </c>
      <c r="J40" s="120">
        <v>0.60134343621891961</v>
      </c>
      <c r="K40" s="130"/>
      <c r="L40" s="120">
        <v>9.9118647120400999E-3</v>
      </c>
      <c r="M40" s="120">
        <v>0.12857423115086786</v>
      </c>
      <c r="N40" s="120">
        <v>8.7028782131705139E-5</v>
      </c>
      <c r="O40" s="120">
        <v>1.1352882687766793E-2</v>
      </c>
      <c r="P40" s="120">
        <v>1.594772040431218E-2</v>
      </c>
      <c r="Q40" s="120">
        <v>4.7580137420809604E-5</v>
      </c>
      <c r="R40" s="120">
        <v>0.1880060738560255</v>
      </c>
      <c r="S40" s="120">
        <v>3.9948417896670953E-4</v>
      </c>
      <c r="T40" s="120">
        <v>6.6845509380797901E-3</v>
      </c>
      <c r="U40" s="121">
        <v>2.2566559821845054E-7</v>
      </c>
      <c r="V40" s="107"/>
    </row>
    <row r="41" spans="1:22" x14ac:dyDescent="0.2">
      <c r="A41" s="122"/>
      <c r="B41" s="122" t="s">
        <v>247</v>
      </c>
      <c r="C41" s="123">
        <v>60</v>
      </c>
      <c r="D41" s="124">
        <v>60</v>
      </c>
      <c r="E41" s="124">
        <v>60</v>
      </c>
      <c r="F41" s="124">
        <v>60</v>
      </c>
      <c r="G41" s="124">
        <v>60</v>
      </c>
      <c r="H41" s="124">
        <v>60</v>
      </c>
      <c r="I41" s="124">
        <v>60</v>
      </c>
      <c r="J41" s="124">
        <v>60</v>
      </c>
      <c r="K41" s="124">
        <v>60</v>
      </c>
      <c r="L41" s="124">
        <v>60</v>
      </c>
      <c r="M41" s="124">
        <v>60</v>
      </c>
      <c r="N41" s="124">
        <v>60</v>
      </c>
      <c r="O41" s="124">
        <v>60</v>
      </c>
      <c r="P41" s="124">
        <v>60</v>
      </c>
      <c r="Q41" s="124">
        <v>60</v>
      </c>
      <c r="R41" s="124">
        <v>60</v>
      </c>
      <c r="S41" s="124">
        <v>60</v>
      </c>
      <c r="T41" s="124">
        <v>60</v>
      </c>
      <c r="U41" s="125">
        <v>60</v>
      </c>
      <c r="V41" s="107"/>
    </row>
    <row r="42" spans="1:22" ht="36" x14ac:dyDescent="0.2">
      <c r="A42" s="122" t="s">
        <v>194</v>
      </c>
      <c r="B42" s="118" t="s">
        <v>245</v>
      </c>
      <c r="C42" s="131" t="s">
        <v>446</v>
      </c>
      <c r="D42" s="128" t="s">
        <v>457</v>
      </c>
      <c r="E42" s="128" t="s">
        <v>462</v>
      </c>
      <c r="F42" s="120">
        <v>5.7141053535346195E-2</v>
      </c>
      <c r="G42" s="128" t="s">
        <v>473</v>
      </c>
      <c r="H42" s="128" t="s">
        <v>448</v>
      </c>
      <c r="I42" s="120">
        <v>0.18156674845306589</v>
      </c>
      <c r="J42" s="120">
        <v>0.18469730649579208</v>
      </c>
      <c r="K42" s="128" t="s">
        <v>489</v>
      </c>
      <c r="L42" s="127">
        <v>1</v>
      </c>
      <c r="M42" s="120">
        <v>-1.8370931719657303E-2</v>
      </c>
      <c r="N42" s="128" t="s">
        <v>494</v>
      </c>
      <c r="O42" s="128" t="s">
        <v>495</v>
      </c>
      <c r="P42" s="128" t="s">
        <v>496</v>
      </c>
      <c r="Q42" s="120">
        <v>0.22105632741626419</v>
      </c>
      <c r="R42" s="128" t="s">
        <v>497</v>
      </c>
      <c r="S42" s="128" t="s">
        <v>498</v>
      </c>
      <c r="T42" s="120">
        <v>0.18887665721477132</v>
      </c>
      <c r="U42" s="129" t="s">
        <v>499</v>
      </c>
      <c r="V42" s="107"/>
    </row>
    <row r="43" spans="1:22" ht="24" x14ac:dyDescent="0.2">
      <c r="A43" s="118"/>
      <c r="B43" s="118" t="s">
        <v>246</v>
      </c>
      <c r="C43" s="126">
        <v>1.4411423809530819E-3</v>
      </c>
      <c r="D43" s="120">
        <v>8.1794215234957494E-3</v>
      </c>
      <c r="E43" s="120">
        <v>1.652750122798052E-6</v>
      </c>
      <c r="F43" s="120">
        <v>0.66453788854993845</v>
      </c>
      <c r="G43" s="120">
        <v>3.0368720872969208E-4</v>
      </c>
      <c r="H43" s="120">
        <v>5.1146765379892038E-3</v>
      </c>
      <c r="I43" s="120">
        <v>0.16501667106754528</v>
      </c>
      <c r="J43" s="120">
        <v>0.15772889262204237</v>
      </c>
      <c r="K43" s="120">
        <v>9.9118647120400999E-3</v>
      </c>
      <c r="L43" s="130"/>
      <c r="M43" s="120">
        <v>0.88919816116051265</v>
      </c>
      <c r="N43" s="120">
        <v>1.5002559469382351E-2</v>
      </c>
      <c r="O43" s="120">
        <v>3.7409985374617698E-2</v>
      </c>
      <c r="P43" s="120">
        <v>4.6129744001478535E-4</v>
      </c>
      <c r="Q43" s="120">
        <v>8.9631683833003864E-2</v>
      </c>
      <c r="R43" s="120">
        <v>3.1285612798715814E-3</v>
      </c>
      <c r="S43" s="120">
        <v>6.8377102485492141E-4</v>
      </c>
      <c r="T43" s="120">
        <v>0.14837338920601992</v>
      </c>
      <c r="U43" s="121">
        <v>5.858362916119235E-8</v>
      </c>
      <c r="V43" s="107"/>
    </row>
    <row r="44" spans="1:22" x14ac:dyDescent="0.2">
      <c r="A44" s="122"/>
      <c r="B44" s="122" t="s">
        <v>247</v>
      </c>
      <c r="C44" s="123">
        <v>60</v>
      </c>
      <c r="D44" s="124">
        <v>60</v>
      </c>
      <c r="E44" s="124">
        <v>60</v>
      </c>
      <c r="F44" s="124">
        <v>60</v>
      </c>
      <c r="G44" s="124">
        <v>60</v>
      </c>
      <c r="H44" s="124">
        <v>60</v>
      </c>
      <c r="I44" s="124">
        <v>60</v>
      </c>
      <c r="J44" s="124">
        <v>60</v>
      </c>
      <c r="K44" s="124">
        <v>60</v>
      </c>
      <c r="L44" s="124">
        <v>60</v>
      </c>
      <c r="M44" s="124">
        <v>60</v>
      </c>
      <c r="N44" s="124">
        <v>60</v>
      </c>
      <c r="O44" s="124">
        <v>60</v>
      </c>
      <c r="P44" s="124">
        <v>60</v>
      </c>
      <c r="Q44" s="124">
        <v>60</v>
      </c>
      <c r="R44" s="124">
        <v>60</v>
      </c>
      <c r="S44" s="124">
        <v>60</v>
      </c>
      <c r="T44" s="124">
        <v>60</v>
      </c>
      <c r="U44" s="125">
        <v>60</v>
      </c>
      <c r="V44" s="107"/>
    </row>
    <row r="45" spans="1:22" ht="36" x14ac:dyDescent="0.2">
      <c r="A45" s="139" t="s">
        <v>195</v>
      </c>
      <c r="B45" s="140" t="s">
        <v>245</v>
      </c>
      <c r="C45" s="141">
        <v>-5.3921611817276588E-2</v>
      </c>
      <c r="D45" s="142">
        <v>0.19752837950989691</v>
      </c>
      <c r="E45" s="142">
        <v>-6.636579670251691E-2</v>
      </c>
      <c r="F45" s="142">
        <v>0.15952963530761816</v>
      </c>
      <c r="G45" s="142">
        <v>1.7756737736204578E-2</v>
      </c>
      <c r="H45" s="142">
        <v>2.6746733484385595E-3</v>
      </c>
      <c r="I45" s="143" t="s">
        <v>481</v>
      </c>
      <c r="J45" s="143" t="s">
        <v>484</v>
      </c>
      <c r="K45" s="142">
        <v>-0.19841613471295422</v>
      </c>
      <c r="L45" s="142">
        <v>-1.8370931719657303E-2</v>
      </c>
      <c r="M45" s="144">
        <v>1</v>
      </c>
      <c r="N45" s="143" t="s">
        <v>500</v>
      </c>
      <c r="O45" s="143" t="s">
        <v>501</v>
      </c>
      <c r="P45" s="142">
        <v>-2.8031008025443505E-2</v>
      </c>
      <c r="Q45" s="142">
        <v>-0.24615972533568992</v>
      </c>
      <c r="R45" s="142">
        <v>0.209158713092229</v>
      </c>
      <c r="S45" s="142">
        <v>-0.22038650262797535</v>
      </c>
      <c r="T45" s="142">
        <v>-0.13132404950815424</v>
      </c>
      <c r="U45" s="145">
        <v>8.0396800818322928E-2</v>
      </c>
      <c r="V45" s="107"/>
    </row>
    <row r="46" spans="1:22" ht="24" x14ac:dyDescent="0.2">
      <c r="A46" s="140"/>
      <c r="B46" s="140" t="s">
        <v>246</v>
      </c>
      <c r="C46" s="141">
        <v>0.68240264688590413</v>
      </c>
      <c r="D46" s="142">
        <v>0.1303276621121017</v>
      </c>
      <c r="E46" s="142">
        <v>0.6143953584258236</v>
      </c>
      <c r="F46" s="142">
        <v>0.22340176568053971</v>
      </c>
      <c r="G46" s="142">
        <v>0.89288045814886363</v>
      </c>
      <c r="H46" s="142">
        <v>0.9838183074523853</v>
      </c>
      <c r="I46" s="142">
        <v>4.0937859953433339E-2</v>
      </c>
      <c r="J46" s="142">
        <v>3.0060171920686628E-2</v>
      </c>
      <c r="K46" s="142">
        <v>0.12857423115086786</v>
      </c>
      <c r="L46" s="142">
        <v>0.88919816116051265</v>
      </c>
      <c r="M46" s="146"/>
      <c r="N46" s="142">
        <v>2.8033892855548876E-2</v>
      </c>
      <c r="O46" s="142">
        <v>5.2573817232160359E-3</v>
      </c>
      <c r="P46" s="142">
        <v>0.83163780751591443</v>
      </c>
      <c r="Q46" s="142">
        <v>5.797042682285676E-2</v>
      </c>
      <c r="R46" s="142">
        <v>0.10874702709740973</v>
      </c>
      <c r="S46" s="142">
        <v>9.0632616345307018E-2</v>
      </c>
      <c r="T46" s="142">
        <v>0.31722672133861318</v>
      </c>
      <c r="U46" s="145">
        <v>0.5414376119141896</v>
      </c>
      <c r="V46" s="107"/>
    </row>
    <row r="47" spans="1:22" x14ac:dyDescent="0.2">
      <c r="A47" s="139"/>
      <c r="B47" s="139" t="s">
        <v>247</v>
      </c>
      <c r="C47" s="147">
        <v>60</v>
      </c>
      <c r="D47" s="148">
        <v>60</v>
      </c>
      <c r="E47" s="148">
        <v>60</v>
      </c>
      <c r="F47" s="148">
        <v>60</v>
      </c>
      <c r="G47" s="148">
        <v>60</v>
      </c>
      <c r="H47" s="148">
        <v>60</v>
      </c>
      <c r="I47" s="148">
        <v>60</v>
      </c>
      <c r="J47" s="148">
        <v>60</v>
      </c>
      <c r="K47" s="148">
        <v>60</v>
      </c>
      <c r="L47" s="148">
        <v>60</v>
      </c>
      <c r="M47" s="148">
        <v>60</v>
      </c>
      <c r="N47" s="148">
        <v>60</v>
      </c>
      <c r="O47" s="148">
        <v>60</v>
      </c>
      <c r="P47" s="148">
        <v>60</v>
      </c>
      <c r="Q47" s="148">
        <v>60</v>
      </c>
      <c r="R47" s="148">
        <v>60</v>
      </c>
      <c r="S47" s="148">
        <v>60</v>
      </c>
      <c r="T47" s="148">
        <v>60</v>
      </c>
      <c r="U47" s="149">
        <v>60</v>
      </c>
      <c r="V47" s="107"/>
    </row>
    <row r="48" spans="1:22" ht="36" x14ac:dyDescent="0.2">
      <c r="A48" s="122" t="s">
        <v>196</v>
      </c>
      <c r="B48" s="118" t="s">
        <v>245</v>
      </c>
      <c r="C48" s="131" t="s">
        <v>447</v>
      </c>
      <c r="D48" s="120">
        <v>8.2332495121648308E-2</v>
      </c>
      <c r="E48" s="120">
        <v>0.23490881882022813</v>
      </c>
      <c r="F48" s="120">
        <v>0.18196946586750212</v>
      </c>
      <c r="G48" s="120">
        <v>0.18454745820617863</v>
      </c>
      <c r="H48" s="128" t="s">
        <v>478</v>
      </c>
      <c r="I48" s="128" t="s">
        <v>482</v>
      </c>
      <c r="J48" s="120">
        <v>1.4979137355847945E-2</v>
      </c>
      <c r="K48" s="128" t="s">
        <v>490</v>
      </c>
      <c r="L48" s="128" t="s">
        <v>494</v>
      </c>
      <c r="M48" s="128" t="s">
        <v>500</v>
      </c>
      <c r="N48" s="127">
        <v>1</v>
      </c>
      <c r="O48" s="120">
        <v>0.25082437218307146</v>
      </c>
      <c r="P48" s="120">
        <v>0.11737793766183482</v>
      </c>
      <c r="Q48" s="128" t="s">
        <v>502</v>
      </c>
      <c r="R48" s="120">
        <v>0.16747463367973042</v>
      </c>
      <c r="S48" s="128" t="s">
        <v>503</v>
      </c>
      <c r="T48" s="128" t="s">
        <v>504</v>
      </c>
      <c r="U48" s="129" t="s">
        <v>505</v>
      </c>
      <c r="V48" s="107"/>
    </row>
    <row r="49" spans="1:22" ht="24" x14ac:dyDescent="0.2">
      <c r="A49" s="118"/>
      <c r="B49" s="118" t="s">
        <v>246</v>
      </c>
      <c r="C49" s="126">
        <v>2.2487574120809593E-3</v>
      </c>
      <c r="D49" s="120">
        <v>0.53171359889720804</v>
      </c>
      <c r="E49" s="120">
        <v>7.0810260075685832E-2</v>
      </c>
      <c r="F49" s="120">
        <v>0.16406557263156968</v>
      </c>
      <c r="G49" s="120">
        <v>0.15807222768394658</v>
      </c>
      <c r="H49" s="120">
        <v>1.1831376022746224E-2</v>
      </c>
      <c r="I49" s="120">
        <v>4.4941986484446091E-2</v>
      </c>
      <c r="J49" s="120">
        <v>0.90956007106319592</v>
      </c>
      <c r="K49" s="120">
        <v>8.7028782131705139E-5</v>
      </c>
      <c r="L49" s="120">
        <v>1.5002559469382351E-2</v>
      </c>
      <c r="M49" s="120">
        <v>2.8033892855548876E-2</v>
      </c>
      <c r="N49" s="130"/>
      <c r="O49" s="120">
        <v>5.3232339356310193E-2</v>
      </c>
      <c r="P49" s="120">
        <v>0.37176481842044784</v>
      </c>
      <c r="Q49" s="120">
        <v>3.2142567722558965E-4</v>
      </c>
      <c r="R49" s="120">
        <v>0.20089026986953781</v>
      </c>
      <c r="S49" s="120">
        <v>1.3932756616937029E-3</v>
      </c>
      <c r="T49" s="120">
        <v>7.3463699145140012E-6</v>
      </c>
      <c r="U49" s="121">
        <v>4.374812764162373E-6</v>
      </c>
      <c r="V49" s="107"/>
    </row>
    <row r="50" spans="1:22" x14ac:dyDescent="0.2">
      <c r="A50" s="122"/>
      <c r="B50" s="122" t="s">
        <v>247</v>
      </c>
      <c r="C50" s="123">
        <v>60</v>
      </c>
      <c r="D50" s="124">
        <v>60</v>
      </c>
      <c r="E50" s="124">
        <v>60</v>
      </c>
      <c r="F50" s="124">
        <v>60</v>
      </c>
      <c r="G50" s="124">
        <v>60</v>
      </c>
      <c r="H50" s="124">
        <v>60</v>
      </c>
      <c r="I50" s="124">
        <v>60</v>
      </c>
      <c r="J50" s="124">
        <v>60</v>
      </c>
      <c r="K50" s="124">
        <v>60</v>
      </c>
      <c r="L50" s="124">
        <v>60</v>
      </c>
      <c r="M50" s="124">
        <v>60</v>
      </c>
      <c r="N50" s="124">
        <v>60</v>
      </c>
      <c r="O50" s="124">
        <v>60</v>
      </c>
      <c r="P50" s="124">
        <v>60</v>
      </c>
      <c r="Q50" s="124">
        <v>60</v>
      </c>
      <c r="R50" s="124">
        <v>60</v>
      </c>
      <c r="S50" s="124">
        <v>60</v>
      </c>
      <c r="T50" s="124">
        <v>60</v>
      </c>
      <c r="U50" s="125">
        <v>60</v>
      </c>
      <c r="V50" s="107"/>
    </row>
    <row r="51" spans="1:22" ht="36" x14ac:dyDescent="0.2">
      <c r="A51" s="122" t="s">
        <v>197</v>
      </c>
      <c r="B51" s="118" t="s">
        <v>245</v>
      </c>
      <c r="C51" s="131" t="s">
        <v>448</v>
      </c>
      <c r="D51" s="120">
        <v>3.8617363266416349E-2</v>
      </c>
      <c r="E51" s="128" t="s">
        <v>463</v>
      </c>
      <c r="F51" s="120">
        <v>-7.6366903466825786E-2</v>
      </c>
      <c r="G51" s="120">
        <v>0.18662111193148584</v>
      </c>
      <c r="H51" s="120">
        <v>0.23385531351777764</v>
      </c>
      <c r="I51" s="120">
        <v>-2.004769003475132E-2</v>
      </c>
      <c r="J51" s="128" t="s">
        <v>485</v>
      </c>
      <c r="K51" s="128" t="s">
        <v>402</v>
      </c>
      <c r="L51" s="128" t="s">
        <v>495</v>
      </c>
      <c r="M51" s="128" t="s">
        <v>501</v>
      </c>
      <c r="N51" s="120">
        <v>0.25082437218307146</v>
      </c>
      <c r="O51" s="127">
        <v>1</v>
      </c>
      <c r="P51" s="128" t="s">
        <v>500</v>
      </c>
      <c r="Q51" s="128" t="s">
        <v>506</v>
      </c>
      <c r="R51" s="120">
        <v>0.15327329974284118</v>
      </c>
      <c r="S51" s="128" t="s">
        <v>507</v>
      </c>
      <c r="T51" s="128" t="s">
        <v>508</v>
      </c>
      <c r="U51" s="129" t="s">
        <v>509</v>
      </c>
      <c r="V51" s="107"/>
    </row>
    <row r="52" spans="1:22" ht="24" x14ac:dyDescent="0.2">
      <c r="A52" s="118"/>
      <c r="B52" s="118" t="s">
        <v>246</v>
      </c>
      <c r="C52" s="126">
        <v>5.0761762957163541E-3</v>
      </c>
      <c r="D52" s="120">
        <v>0.76956372287362995</v>
      </c>
      <c r="E52" s="120">
        <v>3.081858660988473E-3</v>
      </c>
      <c r="F52" s="120">
        <v>0.56195516781853827</v>
      </c>
      <c r="G52" s="120">
        <v>0.15336979239051088</v>
      </c>
      <c r="H52" s="120">
        <v>7.2120494776483524E-2</v>
      </c>
      <c r="I52" s="120">
        <v>0.87915750863900022</v>
      </c>
      <c r="J52" s="120">
        <v>5.9202722911824131E-3</v>
      </c>
      <c r="K52" s="120">
        <v>1.1352882687766793E-2</v>
      </c>
      <c r="L52" s="120">
        <v>3.7409985374617698E-2</v>
      </c>
      <c r="M52" s="120">
        <v>5.2573817232160359E-3</v>
      </c>
      <c r="N52" s="120">
        <v>5.3232339356310193E-2</v>
      </c>
      <c r="O52" s="130"/>
      <c r="P52" s="120">
        <v>2.7783327316167911E-2</v>
      </c>
      <c r="Q52" s="120">
        <v>4.5049423484816681E-5</v>
      </c>
      <c r="R52" s="120">
        <v>0.24232351172595451</v>
      </c>
      <c r="S52" s="120">
        <v>3.5327919795221741E-5</v>
      </c>
      <c r="T52" s="120">
        <v>5.1041044469575026E-4</v>
      </c>
      <c r="U52" s="121">
        <v>2.3869041315548574E-4</v>
      </c>
      <c r="V52" s="107"/>
    </row>
    <row r="53" spans="1:22" x14ac:dyDescent="0.2">
      <c r="A53" s="122"/>
      <c r="B53" s="122" t="s">
        <v>247</v>
      </c>
      <c r="C53" s="123">
        <v>60</v>
      </c>
      <c r="D53" s="124">
        <v>60</v>
      </c>
      <c r="E53" s="124">
        <v>60</v>
      </c>
      <c r="F53" s="124">
        <v>60</v>
      </c>
      <c r="G53" s="124">
        <v>60</v>
      </c>
      <c r="H53" s="124">
        <v>60</v>
      </c>
      <c r="I53" s="124">
        <v>60</v>
      </c>
      <c r="J53" s="124">
        <v>60</v>
      </c>
      <c r="K53" s="124">
        <v>60</v>
      </c>
      <c r="L53" s="124">
        <v>60</v>
      </c>
      <c r="M53" s="124">
        <v>60</v>
      </c>
      <c r="N53" s="124">
        <v>60</v>
      </c>
      <c r="O53" s="124">
        <v>60</v>
      </c>
      <c r="P53" s="124">
        <v>60</v>
      </c>
      <c r="Q53" s="124">
        <v>60</v>
      </c>
      <c r="R53" s="124">
        <v>60</v>
      </c>
      <c r="S53" s="124">
        <v>60</v>
      </c>
      <c r="T53" s="124">
        <v>60</v>
      </c>
      <c r="U53" s="125">
        <v>60</v>
      </c>
      <c r="V53" s="107"/>
    </row>
    <row r="54" spans="1:22" ht="36" x14ac:dyDescent="0.2">
      <c r="A54" s="122" t="s">
        <v>198</v>
      </c>
      <c r="B54" s="118" t="s">
        <v>245</v>
      </c>
      <c r="C54" s="131" t="s">
        <v>449</v>
      </c>
      <c r="D54" s="128" t="s">
        <v>458</v>
      </c>
      <c r="E54" s="128" t="s">
        <v>464</v>
      </c>
      <c r="F54" s="128" t="s">
        <v>470</v>
      </c>
      <c r="G54" s="128" t="s">
        <v>474</v>
      </c>
      <c r="H54" s="128" t="s">
        <v>407</v>
      </c>
      <c r="I54" s="120">
        <v>0.14042271525026001</v>
      </c>
      <c r="J54" s="120">
        <v>0.1378784977307394</v>
      </c>
      <c r="K54" s="128" t="s">
        <v>491</v>
      </c>
      <c r="L54" s="128" t="s">
        <v>496</v>
      </c>
      <c r="M54" s="120">
        <v>-2.8031008025443505E-2</v>
      </c>
      <c r="N54" s="120">
        <v>0.11737793766183482</v>
      </c>
      <c r="O54" s="128" t="s">
        <v>500</v>
      </c>
      <c r="P54" s="127">
        <v>1</v>
      </c>
      <c r="Q54" s="128" t="s">
        <v>456</v>
      </c>
      <c r="R54" s="128" t="s">
        <v>510</v>
      </c>
      <c r="S54" s="128" t="s">
        <v>511</v>
      </c>
      <c r="T54" s="120">
        <v>0.18743690144371741</v>
      </c>
      <c r="U54" s="129" t="s">
        <v>512</v>
      </c>
      <c r="V54" s="107"/>
    </row>
    <row r="55" spans="1:22" ht="24" x14ac:dyDescent="0.2">
      <c r="A55" s="118"/>
      <c r="B55" s="118" t="s">
        <v>246</v>
      </c>
      <c r="C55" s="126">
        <v>5.5743253749372217E-3</v>
      </c>
      <c r="D55" s="120">
        <v>3.8366917404419377E-5</v>
      </c>
      <c r="E55" s="120">
        <v>1.416592262942026E-6</v>
      </c>
      <c r="F55" s="120">
        <v>2.3787683619575551E-2</v>
      </c>
      <c r="G55" s="120">
        <v>2.34046722993636E-4</v>
      </c>
      <c r="H55" s="120">
        <v>4.2771442268053417E-4</v>
      </c>
      <c r="I55" s="120">
        <v>0.28455546872424092</v>
      </c>
      <c r="J55" s="120">
        <v>0.29345915672408335</v>
      </c>
      <c r="K55" s="120">
        <v>1.594772040431218E-2</v>
      </c>
      <c r="L55" s="120">
        <v>4.6129744001478535E-4</v>
      </c>
      <c r="M55" s="120">
        <v>0.83163780751591443</v>
      </c>
      <c r="N55" s="120">
        <v>0.37176481842044784</v>
      </c>
      <c r="O55" s="120">
        <v>2.7783327316167911E-2</v>
      </c>
      <c r="P55" s="130"/>
      <c r="Q55" s="120">
        <v>2.090164512257486E-2</v>
      </c>
      <c r="R55" s="120">
        <v>3.5971904260431687E-3</v>
      </c>
      <c r="S55" s="120">
        <v>1.7310254335450862E-2</v>
      </c>
      <c r="T55" s="120">
        <v>0.15154849999586889</v>
      </c>
      <c r="U55" s="121">
        <v>8.9843170801328138E-9</v>
      </c>
      <c r="V55" s="107"/>
    </row>
    <row r="56" spans="1:22" x14ac:dyDescent="0.2">
      <c r="A56" s="122"/>
      <c r="B56" s="122" t="s">
        <v>247</v>
      </c>
      <c r="C56" s="123">
        <v>60</v>
      </c>
      <c r="D56" s="124">
        <v>60</v>
      </c>
      <c r="E56" s="124">
        <v>60</v>
      </c>
      <c r="F56" s="124">
        <v>60</v>
      </c>
      <c r="G56" s="124">
        <v>60</v>
      </c>
      <c r="H56" s="124">
        <v>60</v>
      </c>
      <c r="I56" s="124">
        <v>60</v>
      </c>
      <c r="J56" s="124">
        <v>60</v>
      </c>
      <c r="K56" s="124">
        <v>60</v>
      </c>
      <c r="L56" s="124">
        <v>60</v>
      </c>
      <c r="M56" s="124">
        <v>60</v>
      </c>
      <c r="N56" s="124">
        <v>60</v>
      </c>
      <c r="O56" s="124">
        <v>60</v>
      </c>
      <c r="P56" s="124">
        <v>60</v>
      </c>
      <c r="Q56" s="124">
        <v>60</v>
      </c>
      <c r="R56" s="124">
        <v>60</v>
      </c>
      <c r="S56" s="124">
        <v>60</v>
      </c>
      <c r="T56" s="124">
        <v>60</v>
      </c>
      <c r="U56" s="125">
        <v>60</v>
      </c>
      <c r="V56" s="107"/>
    </row>
    <row r="57" spans="1:22" ht="36" x14ac:dyDescent="0.2">
      <c r="A57" s="122" t="s">
        <v>199</v>
      </c>
      <c r="B57" s="118" t="s">
        <v>245</v>
      </c>
      <c r="C57" s="131" t="s">
        <v>450</v>
      </c>
      <c r="D57" s="120">
        <v>0.17064544201533335</v>
      </c>
      <c r="E57" s="128" t="s">
        <v>465</v>
      </c>
      <c r="F57" s="120">
        <v>0.22969699509473501</v>
      </c>
      <c r="G57" s="128" t="s">
        <v>475</v>
      </c>
      <c r="H57" s="120">
        <v>0.24839589034884355</v>
      </c>
      <c r="I57" s="120">
        <v>0.15490298681778158</v>
      </c>
      <c r="J57" s="128" t="s">
        <v>486</v>
      </c>
      <c r="K57" s="128" t="s">
        <v>364</v>
      </c>
      <c r="L57" s="120">
        <v>0.22105632741626419</v>
      </c>
      <c r="M57" s="120">
        <v>-0.24615972533568992</v>
      </c>
      <c r="N57" s="128" t="s">
        <v>502</v>
      </c>
      <c r="O57" s="128" t="s">
        <v>506</v>
      </c>
      <c r="P57" s="128" t="s">
        <v>456</v>
      </c>
      <c r="Q57" s="127">
        <v>1</v>
      </c>
      <c r="R57" s="120">
        <v>0.15783418316881614</v>
      </c>
      <c r="S57" s="128" t="s">
        <v>513</v>
      </c>
      <c r="T57" s="128" t="s">
        <v>514</v>
      </c>
      <c r="U57" s="129" t="s">
        <v>356</v>
      </c>
      <c r="V57" s="107"/>
    </row>
    <row r="58" spans="1:22" ht="24" x14ac:dyDescent="0.2">
      <c r="A58" s="118"/>
      <c r="B58" s="118" t="s">
        <v>246</v>
      </c>
      <c r="C58" s="126">
        <v>2.4832782512956611E-6</v>
      </c>
      <c r="D58" s="120">
        <v>0.19237223784441074</v>
      </c>
      <c r="E58" s="120">
        <v>6.9129951215680524E-3</v>
      </c>
      <c r="F58" s="120">
        <v>7.7481994738925489E-2</v>
      </c>
      <c r="G58" s="120">
        <v>1.6840294811657746E-3</v>
      </c>
      <c r="H58" s="120">
        <v>5.5658142363841548E-2</v>
      </c>
      <c r="I58" s="120">
        <v>0.23729219288440465</v>
      </c>
      <c r="J58" s="120">
        <v>6.780086718172337E-3</v>
      </c>
      <c r="K58" s="120">
        <v>4.7580137420809604E-5</v>
      </c>
      <c r="L58" s="120">
        <v>8.9631683833003864E-2</v>
      </c>
      <c r="M58" s="120">
        <v>5.797042682285676E-2</v>
      </c>
      <c r="N58" s="120">
        <v>3.2142567722558965E-4</v>
      </c>
      <c r="O58" s="120">
        <v>4.5049423484816681E-5</v>
      </c>
      <c r="P58" s="120">
        <v>2.090164512257486E-2</v>
      </c>
      <c r="Q58" s="130"/>
      <c r="R58" s="120">
        <v>0.22842465507466483</v>
      </c>
      <c r="S58" s="120">
        <v>1.271112038097559E-5</v>
      </c>
      <c r="T58" s="120">
        <v>2.2918419369600181E-6</v>
      </c>
      <c r="U58" s="121">
        <v>5.422072603107544E-8</v>
      </c>
      <c r="V58" s="107"/>
    </row>
    <row r="59" spans="1:22" x14ac:dyDescent="0.2">
      <c r="A59" s="122"/>
      <c r="B59" s="122" t="s">
        <v>247</v>
      </c>
      <c r="C59" s="123">
        <v>60</v>
      </c>
      <c r="D59" s="124">
        <v>60</v>
      </c>
      <c r="E59" s="124">
        <v>60</v>
      </c>
      <c r="F59" s="124">
        <v>60</v>
      </c>
      <c r="G59" s="124">
        <v>60</v>
      </c>
      <c r="H59" s="124">
        <v>60</v>
      </c>
      <c r="I59" s="124">
        <v>60</v>
      </c>
      <c r="J59" s="124">
        <v>60</v>
      </c>
      <c r="K59" s="124">
        <v>60</v>
      </c>
      <c r="L59" s="124">
        <v>60</v>
      </c>
      <c r="M59" s="124">
        <v>60</v>
      </c>
      <c r="N59" s="124">
        <v>60</v>
      </c>
      <c r="O59" s="124">
        <v>60</v>
      </c>
      <c r="P59" s="124">
        <v>60</v>
      </c>
      <c r="Q59" s="124">
        <v>60</v>
      </c>
      <c r="R59" s="124">
        <v>60</v>
      </c>
      <c r="S59" s="124">
        <v>60</v>
      </c>
      <c r="T59" s="124">
        <v>60</v>
      </c>
      <c r="U59" s="125">
        <v>60</v>
      </c>
      <c r="V59" s="107"/>
    </row>
    <row r="60" spans="1:22" ht="36" x14ac:dyDescent="0.2">
      <c r="A60" s="122" t="s">
        <v>200</v>
      </c>
      <c r="B60" s="118" t="s">
        <v>245</v>
      </c>
      <c r="C60" s="131" t="s">
        <v>405</v>
      </c>
      <c r="D60" s="128" t="s">
        <v>402</v>
      </c>
      <c r="E60" s="128" t="s">
        <v>386</v>
      </c>
      <c r="F60" s="120">
        <v>0.17923292405927116</v>
      </c>
      <c r="G60" s="128" t="s">
        <v>476</v>
      </c>
      <c r="H60" s="128" t="s">
        <v>479</v>
      </c>
      <c r="I60" s="120">
        <v>0.14822301319061834</v>
      </c>
      <c r="J60" s="120">
        <v>3.4325339726500849E-2</v>
      </c>
      <c r="K60" s="120">
        <v>0.17230979437788746</v>
      </c>
      <c r="L60" s="128" t="s">
        <v>497</v>
      </c>
      <c r="M60" s="120">
        <v>0.209158713092229</v>
      </c>
      <c r="N60" s="120">
        <v>0.16747463367973042</v>
      </c>
      <c r="O60" s="120">
        <v>0.15327329974284118</v>
      </c>
      <c r="P60" s="128" t="s">
        <v>510</v>
      </c>
      <c r="Q60" s="120">
        <v>0.15783418316881614</v>
      </c>
      <c r="R60" s="127">
        <v>1</v>
      </c>
      <c r="S60" s="120">
        <v>0.11230449269992854</v>
      </c>
      <c r="T60" s="120">
        <v>4.1692098641495211E-3</v>
      </c>
      <c r="U60" s="129" t="s">
        <v>515</v>
      </c>
      <c r="V60" s="107"/>
    </row>
    <row r="61" spans="1:22" ht="24" x14ac:dyDescent="0.2">
      <c r="A61" s="118"/>
      <c r="B61" s="118" t="s">
        <v>246</v>
      </c>
      <c r="C61" s="126">
        <v>4.2918903955983495E-2</v>
      </c>
      <c r="D61" s="120">
        <v>1.1306300546310535E-2</v>
      </c>
      <c r="E61" s="120">
        <v>7.6210589985208754E-3</v>
      </c>
      <c r="F61" s="120">
        <v>0.17060816661225767</v>
      </c>
      <c r="G61" s="120">
        <v>1.8498729787292268E-2</v>
      </c>
      <c r="H61" s="120">
        <v>9.000165866022404E-3</v>
      </c>
      <c r="I61" s="120">
        <v>0.25837720586838553</v>
      </c>
      <c r="J61" s="120">
        <v>0.79458106146804286</v>
      </c>
      <c r="K61" s="120">
        <v>0.1880060738560255</v>
      </c>
      <c r="L61" s="120">
        <v>3.1285612798715814E-3</v>
      </c>
      <c r="M61" s="120">
        <v>0.10874702709740973</v>
      </c>
      <c r="N61" s="120">
        <v>0.20089026986953781</v>
      </c>
      <c r="O61" s="120">
        <v>0.24232351172595451</v>
      </c>
      <c r="P61" s="120">
        <v>3.5971904260431687E-3</v>
      </c>
      <c r="Q61" s="120">
        <v>0.22842465507466483</v>
      </c>
      <c r="R61" s="130"/>
      <c r="S61" s="120">
        <v>0.39293065245450964</v>
      </c>
      <c r="T61" s="120">
        <v>0.97477881457266202</v>
      </c>
      <c r="U61" s="121">
        <v>4.8947330743930267E-5</v>
      </c>
      <c r="V61" s="107"/>
    </row>
    <row r="62" spans="1:22" x14ac:dyDescent="0.2">
      <c r="A62" s="122"/>
      <c r="B62" s="122" t="s">
        <v>247</v>
      </c>
      <c r="C62" s="123">
        <v>60</v>
      </c>
      <c r="D62" s="124">
        <v>60</v>
      </c>
      <c r="E62" s="124">
        <v>60</v>
      </c>
      <c r="F62" s="124">
        <v>60</v>
      </c>
      <c r="G62" s="124">
        <v>60</v>
      </c>
      <c r="H62" s="124">
        <v>60</v>
      </c>
      <c r="I62" s="124">
        <v>60</v>
      </c>
      <c r="J62" s="124">
        <v>60</v>
      </c>
      <c r="K62" s="124">
        <v>60</v>
      </c>
      <c r="L62" s="124">
        <v>60</v>
      </c>
      <c r="M62" s="124">
        <v>60</v>
      </c>
      <c r="N62" s="124">
        <v>60</v>
      </c>
      <c r="O62" s="124">
        <v>60</v>
      </c>
      <c r="P62" s="124">
        <v>60</v>
      </c>
      <c r="Q62" s="124">
        <v>60</v>
      </c>
      <c r="R62" s="124">
        <v>60</v>
      </c>
      <c r="S62" s="124">
        <v>60</v>
      </c>
      <c r="T62" s="124">
        <v>60</v>
      </c>
      <c r="U62" s="125">
        <v>60</v>
      </c>
      <c r="V62" s="107"/>
    </row>
    <row r="63" spans="1:22" ht="36" x14ac:dyDescent="0.2">
      <c r="A63" s="122" t="s">
        <v>201</v>
      </c>
      <c r="B63" s="118" t="s">
        <v>245</v>
      </c>
      <c r="C63" s="131" t="s">
        <v>451</v>
      </c>
      <c r="D63" s="120">
        <v>-3.1179317681223201E-2</v>
      </c>
      <c r="E63" s="128" t="s">
        <v>466</v>
      </c>
      <c r="F63" s="120">
        <v>3.6994777614879196E-2</v>
      </c>
      <c r="G63" s="120">
        <v>0.25352078148920282</v>
      </c>
      <c r="H63" s="128" t="s">
        <v>427</v>
      </c>
      <c r="I63" s="120">
        <v>-7.8859788507473771E-2</v>
      </c>
      <c r="J63" s="128" t="s">
        <v>487</v>
      </c>
      <c r="K63" s="128" t="s">
        <v>423</v>
      </c>
      <c r="L63" s="128" t="s">
        <v>498</v>
      </c>
      <c r="M63" s="120">
        <v>-0.22038650262797535</v>
      </c>
      <c r="N63" s="128" t="s">
        <v>503</v>
      </c>
      <c r="O63" s="128" t="s">
        <v>507</v>
      </c>
      <c r="P63" s="128" t="s">
        <v>511</v>
      </c>
      <c r="Q63" s="128" t="s">
        <v>513</v>
      </c>
      <c r="R63" s="120">
        <v>0.11230449269992854</v>
      </c>
      <c r="S63" s="127">
        <v>1</v>
      </c>
      <c r="T63" s="120">
        <v>0.15750606134492987</v>
      </c>
      <c r="U63" s="129" t="s">
        <v>516</v>
      </c>
      <c r="V63" s="107"/>
    </row>
    <row r="64" spans="1:22" ht="24" x14ac:dyDescent="0.2">
      <c r="A64" s="118"/>
      <c r="B64" s="118" t="s">
        <v>246</v>
      </c>
      <c r="C64" s="126">
        <v>3.4440915536471372E-5</v>
      </c>
      <c r="D64" s="120">
        <v>0.81305174705864991</v>
      </c>
      <c r="E64" s="120">
        <v>1.3357776664633952E-2</v>
      </c>
      <c r="F64" s="120">
        <v>0.77899551670080847</v>
      </c>
      <c r="G64" s="120">
        <v>5.0640398432981709E-2</v>
      </c>
      <c r="H64" s="120">
        <v>2.861204387798507E-2</v>
      </c>
      <c r="I64" s="120">
        <v>0.54921992015867083</v>
      </c>
      <c r="J64" s="120">
        <v>3.3002117434387274E-2</v>
      </c>
      <c r="K64" s="120">
        <v>3.9948417896670953E-4</v>
      </c>
      <c r="L64" s="120">
        <v>6.8377102485492141E-4</v>
      </c>
      <c r="M64" s="120">
        <v>9.0632616345307018E-2</v>
      </c>
      <c r="N64" s="120">
        <v>1.3932756616937029E-3</v>
      </c>
      <c r="O64" s="120">
        <v>3.5327919795221741E-5</v>
      </c>
      <c r="P64" s="120">
        <v>1.7310254335450862E-2</v>
      </c>
      <c r="Q64" s="120">
        <v>1.271112038097559E-5</v>
      </c>
      <c r="R64" s="120">
        <v>0.39293065245450964</v>
      </c>
      <c r="S64" s="130"/>
      <c r="T64" s="120">
        <v>0.22940571199299642</v>
      </c>
      <c r="U64" s="121">
        <v>4.13801034786521E-5</v>
      </c>
      <c r="V64" s="107"/>
    </row>
    <row r="65" spans="1:22" x14ac:dyDescent="0.2">
      <c r="A65" s="122"/>
      <c r="B65" s="122" t="s">
        <v>247</v>
      </c>
      <c r="C65" s="123">
        <v>60</v>
      </c>
      <c r="D65" s="124">
        <v>60</v>
      </c>
      <c r="E65" s="124">
        <v>60</v>
      </c>
      <c r="F65" s="124">
        <v>60</v>
      </c>
      <c r="G65" s="124">
        <v>60</v>
      </c>
      <c r="H65" s="124">
        <v>60</v>
      </c>
      <c r="I65" s="124">
        <v>60</v>
      </c>
      <c r="J65" s="124">
        <v>60</v>
      </c>
      <c r="K65" s="124">
        <v>60</v>
      </c>
      <c r="L65" s="124">
        <v>60</v>
      </c>
      <c r="M65" s="124">
        <v>60</v>
      </c>
      <c r="N65" s="124">
        <v>60</v>
      </c>
      <c r="O65" s="124">
        <v>60</v>
      </c>
      <c r="P65" s="124">
        <v>60</v>
      </c>
      <c r="Q65" s="124">
        <v>60</v>
      </c>
      <c r="R65" s="124">
        <v>60</v>
      </c>
      <c r="S65" s="124">
        <v>60</v>
      </c>
      <c r="T65" s="124">
        <v>60</v>
      </c>
      <c r="U65" s="125">
        <v>60</v>
      </c>
      <c r="V65" s="107"/>
    </row>
    <row r="66" spans="1:22" ht="36" x14ac:dyDescent="0.2">
      <c r="A66" s="122" t="s">
        <v>202</v>
      </c>
      <c r="B66" s="118" t="s">
        <v>245</v>
      </c>
      <c r="C66" s="131" t="s">
        <v>377</v>
      </c>
      <c r="D66" s="120">
        <v>0.21008733044557232</v>
      </c>
      <c r="E66" s="120">
        <v>0.23416415236164725</v>
      </c>
      <c r="F66" s="120">
        <v>0.18084446644104568</v>
      </c>
      <c r="G66" s="120">
        <v>0.24452686881246372</v>
      </c>
      <c r="H66" s="120">
        <v>0.24116992063000064</v>
      </c>
      <c r="I66" s="128" t="s">
        <v>483</v>
      </c>
      <c r="J66" s="128" t="s">
        <v>427</v>
      </c>
      <c r="K66" s="128" t="s">
        <v>492</v>
      </c>
      <c r="L66" s="120">
        <v>0.18887665721477132</v>
      </c>
      <c r="M66" s="120">
        <v>-0.13132404950815424</v>
      </c>
      <c r="N66" s="128" t="s">
        <v>504</v>
      </c>
      <c r="O66" s="128" t="s">
        <v>508</v>
      </c>
      <c r="P66" s="120">
        <v>0.18743690144371741</v>
      </c>
      <c r="Q66" s="128" t="s">
        <v>514</v>
      </c>
      <c r="R66" s="120">
        <v>4.1692098641495211E-3</v>
      </c>
      <c r="S66" s="120">
        <v>0.15750606134492987</v>
      </c>
      <c r="T66" s="127">
        <v>1</v>
      </c>
      <c r="U66" s="129" t="s">
        <v>517</v>
      </c>
      <c r="V66" s="107"/>
    </row>
    <row r="67" spans="1:22" ht="24" x14ac:dyDescent="0.2">
      <c r="A67" s="118"/>
      <c r="B67" s="118" t="s">
        <v>246</v>
      </c>
      <c r="C67" s="126">
        <v>1.8052489007874204E-4</v>
      </c>
      <c r="D67" s="120">
        <v>0.10715048101232487</v>
      </c>
      <c r="E67" s="120">
        <v>7.1734407269646958E-2</v>
      </c>
      <c r="F67" s="120">
        <v>0.16673260088102587</v>
      </c>
      <c r="G67" s="120">
        <v>5.9707491082765719E-2</v>
      </c>
      <c r="H67" s="120">
        <v>6.3410748064855957E-2</v>
      </c>
      <c r="I67" s="120">
        <v>2.6162828313436207E-2</v>
      </c>
      <c r="J67" s="120">
        <v>2.8543085220372827E-2</v>
      </c>
      <c r="K67" s="120">
        <v>6.6845509380797901E-3</v>
      </c>
      <c r="L67" s="120">
        <v>0.14837338920601992</v>
      </c>
      <c r="M67" s="120">
        <v>0.31722672133861318</v>
      </c>
      <c r="N67" s="120">
        <v>7.3463699145140012E-6</v>
      </c>
      <c r="O67" s="120">
        <v>5.1041044469575026E-4</v>
      </c>
      <c r="P67" s="120">
        <v>0.15154849999586889</v>
      </c>
      <c r="Q67" s="120">
        <v>2.2918419369600181E-6</v>
      </c>
      <c r="R67" s="120">
        <v>0.97477881457266202</v>
      </c>
      <c r="S67" s="120">
        <v>0.22940571199299642</v>
      </c>
      <c r="T67" s="130"/>
      <c r="U67" s="121">
        <v>1.3853157557462737E-5</v>
      </c>
      <c r="V67" s="107"/>
    </row>
    <row r="68" spans="1:22" x14ac:dyDescent="0.2">
      <c r="A68" s="122"/>
      <c r="B68" s="122" t="s">
        <v>247</v>
      </c>
      <c r="C68" s="123">
        <v>60</v>
      </c>
      <c r="D68" s="124">
        <v>60</v>
      </c>
      <c r="E68" s="124">
        <v>60</v>
      </c>
      <c r="F68" s="124">
        <v>60</v>
      </c>
      <c r="G68" s="124">
        <v>60</v>
      </c>
      <c r="H68" s="124">
        <v>60</v>
      </c>
      <c r="I68" s="124">
        <v>60</v>
      </c>
      <c r="J68" s="124">
        <v>60</v>
      </c>
      <c r="K68" s="124">
        <v>60</v>
      </c>
      <c r="L68" s="124">
        <v>60</v>
      </c>
      <c r="M68" s="124">
        <v>60</v>
      </c>
      <c r="N68" s="124">
        <v>60</v>
      </c>
      <c r="O68" s="124">
        <v>60</v>
      </c>
      <c r="P68" s="124">
        <v>60</v>
      </c>
      <c r="Q68" s="124">
        <v>60</v>
      </c>
      <c r="R68" s="124">
        <v>60</v>
      </c>
      <c r="S68" s="124">
        <v>60</v>
      </c>
      <c r="T68" s="124">
        <v>60</v>
      </c>
      <c r="U68" s="125">
        <v>60</v>
      </c>
      <c r="V68" s="107"/>
    </row>
    <row r="69" spans="1:22" ht="36" x14ac:dyDescent="0.2">
      <c r="A69" s="122" t="s">
        <v>263</v>
      </c>
      <c r="B69" s="118" t="s">
        <v>245</v>
      </c>
      <c r="C69" s="131" t="s">
        <v>452</v>
      </c>
      <c r="D69" s="128" t="s">
        <v>379</v>
      </c>
      <c r="E69" s="128" t="s">
        <v>467</v>
      </c>
      <c r="F69" s="128" t="s">
        <v>471</v>
      </c>
      <c r="G69" s="128" t="s">
        <v>477</v>
      </c>
      <c r="H69" s="128" t="s">
        <v>450</v>
      </c>
      <c r="I69" s="128" t="s">
        <v>428</v>
      </c>
      <c r="J69" s="128" t="s">
        <v>488</v>
      </c>
      <c r="K69" s="128" t="s">
        <v>493</v>
      </c>
      <c r="L69" s="128" t="s">
        <v>499</v>
      </c>
      <c r="M69" s="120">
        <v>8.0396800818322928E-2</v>
      </c>
      <c r="N69" s="128" t="s">
        <v>505</v>
      </c>
      <c r="O69" s="128" t="s">
        <v>509</v>
      </c>
      <c r="P69" s="128" t="s">
        <v>512</v>
      </c>
      <c r="Q69" s="128" t="s">
        <v>356</v>
      </c>
      <c r="R69" s="128" t="s">
        <v>515</v>
      </c>
      <c r="S69" s="128" t="s">
        <v>516</v>
      </c>
      <c r="T69" s="128" t="s">
        <v>517</v>
      </c>
      <c r="U69" s="132">
        <v>1</v>
      </c>
      <c r="V69" s="107"/>
    </row>
    <row r="70" spans="1:22" ht="24" x14ac:dyDescent="0.2">
      <c r="A70" s="118"/>
      <c r="B70" s="118" t="s">
        <v>246</v>
      </c>
      <c r="C70" s="126">
        <v>3.7988124550019913E-9</v>
      </c>
      <c r="D70" s="120">
        <v>8.5369882614279679E-7</v>
      </c>
      <c r="E70" s="120">
        <v>2.9301005202560828E-10</v>
      </c>
      <c r="F70" s="120">
        <v>1.0255889378092816E-4</v>
      </c>
      <c r="G70" s="120">
        <v>3.6749305594409546E-10</v>
      </c>
      <c r="H70" s="120">
        <v>2.4526995371003693E-6</v>
      </c>
      <c r="I70" s="120">
        <v>1.3610391882622826E-4</v>
      </c>
      <c r="J70" s="120">
        <v>3.8312382103486607E-2</v>
      </c>
      <c r="K70" s="120">
        <v>2.2566559821845054E-7</v>
      </c>
      <c r="L70" s="120">
        <v>5.858362916119235E-8</v>
      </c>
      <c r="M70" s="120">
        <v>0.5414376119141896</v>
      </c>
      <c r="N70" s="120">
        <v>4.374812764162373E-6</v>
      </c>
      <c r="O70" s="120">
        <v>2.3869041315548574E-4</v>
      </c>
      <c r="P70" s="120">
        <v>8.9843170801328138E-9</v>
      </c>
      <c r="Q70" s="120">
        <v>5.422072603107544E-8</v>
      </c>
      <c r="R70" s="120">
        <v>4.8947330743930267E-5</v>
      </c>
      <c r="S70" s="120">
        <v>4.13801034786521E-5</v>
      </c>
      <c r="T70" s="120">
        <v>1.3853157557462737E-5</v>
      </c>
      <c r="U70" s="133"/>
      <c r="V70" s="107"/>
    </row>
    <row r="71" spans="1:22" x14ac:dyDescent="0.2">
      <c r="A71" s="134"/>
      <c r="B71" s="134" t="s">
        <v>247</v>
      </c>
      <c r="C71" s="135">
        <v>60</v>
      </c>
      <c r="D71" s="136">
        <v>60</v>
      </c>
      <c r="E71" s="136">
        <v>60</v>
      </c>
      <c r="F71" s="136">
        <v>60</v>
      </c>
      <c r="G71" s="136">
        <v>60</v>
      </c>
      <c r="H71" s="136">
        <v>60</v>
      </c>
      <c r="I71" s="136">
        <v>60</v>
      </c>
      <c r="J71" s="136">
        <v>60</v>
      </c>
      <c r="K71" s="136">
        <v>60</v>
      </c>
      <c r="L71" s="136">
        <v>60</v>
      </c>
      <c r="M71" s="136">
        <v>60</v>
      </c>
      <c r="N71" s="136">
        <v>60</v>
      </c>
      <c r="O71" s="136">
        <v>60</v>
      </c>
      <c r="P71" s="136">
        <v>60</v>
      </c>
      <c r="Q71" s="136">
        <v>60</v>
      </c>
      <c r="R71" s="136">
        <v>60</v>
      </c>
      <c r="S71" s="136">
        <v>60</v>
      </c>
      <c r="T71" s="136">
        <v>60</v>
      </c>
      <c r="U71" s="137">
        <v>60</v>
      </c>
      <c r="V71" s="107"/>
    </row>
    <row r="72" spans="1:22" ht="84" x14ac:dyDescent="0.2">
      <c r="A72" s="138" t="s">
        <v>250</v>
      </c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07"/>
    </row>
    <row r="73" spans="1:22" ht="84" x14ac:dyDescent="0.2">
      <c r="A73" s="138" t="s">
        <v>251</v>
      </c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07"/>
    </row>
  </sheetData>
  <mergeCells count="3">
    <mergeCell ref="A13:U13"/>
    <mergeCell ref="E5:H10"/>
    <mergeCell ref="A2:U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90"/>
  <sheetViews>
    <sheetView topLeftCell="A4" zoomScale="86" zoomScaleNormal="86" workbookViewId="0">
      <selection activeCell="B5" sqref="B5:F8"/>
    </sheetView>
  </sheetViews>
  <sheetFormatPr defaultRowHeight="12.75" x14ac:dyDescent="0.2"/>
  <sheetData>
    <row r="2" spans="1:20" ht="12.75" customHeight="1" x14ac:dyDescent="0.2">
      <c r="A2" s="301" t="s">
        <v>520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</row>
    <row r="3" spans="1:20" ht="12.75" customHeight="1" x14ac:dyDescent="0.2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</row>
    <row r="5" spans="1:20" x14ac:dyDescent="0.2">
      <c r="B5" s="302" t="s">
        <v>521</v>
      </c>
      <c r="C5" s="302"/>
      <c r="D5" s="302"/>
      <c r="E5" s="302"/>
      <c r="F5" s="302"/>
    </row>
    <row r="6" spans="1:20" x14ac:dyDescent="0.2">
      <c r="B6" s="302"/>
      <c r="C6" s="302"/>
      <c r="D6" s="302"/>
      <c r="E6" s="302"/>
      <c r="F6" s="302"/>
    </row>
    <row r="7" spans="1:20" x14ac:dyDescent="0.2">
      <c r="B7" s="302"/>
      <c r="C7" s="302"/>
      <c r="D7" s="302"/>
      <c r="E7" s="302"/>
      <c r="F7" s="302"/>
    </row>
    <row r="8" spans="1:20" x14ac:dyDescent="0.2">
      <c r="B8" s="302"/>
      <c r="C8" s="302"/>
      <c r="D8" s="302"/>
      <c r="E8" s="302"/>
      <c r="F8" s="302"/>
    </row>
    <row r="12" spans="1:20" ht="15" x14ac:dyDescent="0.2">
      <c r="B12" s="307" t="s">
        <v>252</v>
      </c>
      <c r="C12" s="307"/>
      <c r="D12" s="307"/>
      <c r="E12" s="307"/>
      <c r="F12" s="307"/>
      <c r="G12" s="19"/>
    </row>
    <row r="13" spans="1:20" ht="48" x14ac:dyDescent="0.2">
      <c r="B13" s="150" t="s">
        <v>249</v>
      </c>
      <c r="C13" s="151" t="s">
        <v>253</v>
      </c>
      <c r="D13" s="152" t="s">
        <v>254</v>
      </c>
      <c r="E13" s="152" t="s">
        <v>255</v>
      </c>
      <c r="F13" s="153" t="s">
        <v>256</v>
      </c>
      <c r="G13" s="19"/>
    </row>
    <row r="14" spans="1:20" x14ac:dyDescent="0.2">
      <c r="B14" s="155" t="s">
        <v>185</v>
      </c>
      <c r="C14" s="180">
        <v>47.699999999999996</v>
      </c>
      <c r="D14" s="157">
        <v>53.433898305084973</v>
      </c>
      <c r="E14" s="157">
        <v>0.62794337366849073</v>
      </c>
      <c r="F14" s="181">
        <v>0.85178371291420929</v>
      </c>
      <c r="G14" s="19"/>
    </row>
    <row r="15" spans="1:20" x14ac:dyDescent="0.2">
      <c r="B15" s="160" t="s">
        <v>186</v>
      </c>
      <c r="C15" s="182">
        <v>48.533333333333331</v>
      </c>
      <c r="D15" s="162">
        <v>52.829378531073679</v>
      </c>
      <c r="E15" s="162">
        <v>0.47618769323291821</v>
      </c>
      <c r="F15" s="163">
        <v>0.85776618043376052</v>
      </c>
      <c r="G15" s="19"/>
    </row>
    <row r="16" spans="1:20" x14ac:dyDescent="0.2">
      <c r="B16" s="160" t="s">
        <v>187</v>
      </c>
      <c r="C16" s="182">
        <v>47.6</v>
      </c>
      <c r="D16" s="162">
        <v>52.14237288135616</v>
      </c>
      <c r="E16" s="162">
        <v>0.65934141476382624</v>
      </c>
      <c r="F16" s="163">
        <v>0.8493737268669016</v>
      </c>
      <c r="G16" s="19"/>
    </row>
    <row r="17" spans="2:7" x14ac:dyDescent="0.2">
      <c r="B17" s="160" t="s">
        <v>188</v>
      </c>
      <c r="C17" s="182">
        <v>48.199999999999996</v>
      </c>
      <c r="D17" s="162">
        <v>54.569491525423963</v>
      </c>
      <c r="E17" s="162">
        <v>0.3666261080209044</v>
      </c>
      <c r="F17" s="163">
        <v>0.86288151737275931</v>
      </c>
      <c r="G17" s="19"/>
    </row>
    <row r="18" spans="2:7" x14ac:dyDescent="0.2">
      <c r="B18" s="160" t="s">
        <v>189</v>
      </c>
      <c r="C18" s="182">
        <v>48.166666666666664</v>
      </c>
      <c r="D18" s="162">
        <v>50.141242937853342</v>
      </c>
      <c r="E18" s="162">
        <v>0.6267907291074597</v>
      </c>
      <c r="F18" s="163">
        <v>0.84978779342723099</v>
      </c>
      <c r="G18" s="19"/>
    </row>
    <row r="19" spans="2:7" x14ac:dyDescent="0.2">
      <c r="B19" s="160" t="s">
        <v>190</v>
      </c>
      <c r="C19" s="182">
        <v>47.75</v>
      </c>
      <c r="D19" s="162">
        <v>53.88559322033921</v>
      </c>
      <c r="E19" s="162">
        <v>0.49096613785452786</v>
      </c>
      <c r="F19" s="163">
        <v>0.85672197321171217</v>
      </c>
      <c r="G19" s="19"/>
    </row>
    <row r="20" spans="2:7" x14ac:dyDescent="0.2">
      <c r="B20" s="160" t="s">
        <v>191</v>
      </c>
      <c r="C20" s="182">
        <v>48.6</v>
      </c>
      <c r="D20" s="162">
        <v>54.277966101695149</v>
      </c>
      <c r="E20" s="162">
        <v>0.33354475474872169</v>
      </c>
      <c r="F20" s="163">
        <v>0.86591722874510868</v>
      </c>
      <c r="G20" s="19"/>
    </row>
    <row r="21" spans="2:7" x14ac:dyDescent="0.2">
      <c r="B21" s="160" t="s">
        <v>192</v>
      </c>
      <c r="C21" s="182">
        <v>47.483333333333334</v>
      </c>
      <c r="D21" s="162">
        <v>57.575988700565198</v>
      </c>
      <c r="E21" s="162">
        <v>0.21270799003956667</v>
      </c>
      <c r="F21" s="163">
        <v>0.86724790132421492</v>
      </c>
      <c r="G21" s="19"/>
    </row>
    <row r="22" spans="2:7" x14ac:dyDescent="0.2">
      <c r="B22" s="160" t="s">
        <v>193</v>
      </c>
      <c r="C22" s="182">
        <v>47.516666666666666</v>
      </c>
      <c r="D22" s="162">
        <v>53.270903954802485</v>
      </c>
      <c r="E22" s="162">
        <v>0.56615563253449164</v>
      </c>
      <c r="F22" s="163">
        <v>0.85355279926891914</v>
      </c>
      <c r="G22" s="19"/>
    </row>
    <row r="23" spans="2:7" x14ac:dyDescent="0.2">
      <c r="B23" s="160" t="s">
        <v>194</v>
      </c>
      <c r="C23" s="182">
        <v>47.68333333333333</v>
      </c>
      <c r="D23" s="162">
        <v>52.898022598870284</v>
      </c>
      <c r="E23" s="162">
        <v>0.56720617141251439</v>
      </c>
      <c r="F23" s="163">
        <v>0.85330371303916053</v>
      </c>
      <c r="G23" s="19"/>
    </row>
    <row r="24" spans="2:7" x14ac:dyDescent="0.2">
      <c r="B24" s="160" t="s">
        <v>196</v>
      </c>
      <c r="C24" s="182">
        <v>47.25</v>
      </c>
      <c r="D24" s="162">
        <v>55.411016949152767</v>
      </c>
      <c r="E24" s="162">
        <v>0.46233811012697928</v>
      </c>
      <c r="F24" s="163">
        <v>0.85826004945069034</v>
      </c>
      <c r="G24" s="19"/>
    </row>
    <row r="25" spans="2:7" x14ac:dyDescent="0.2">
      <c r="B25" s="160" t="s">
        <v>197</v>
      </c>
      <c r="C25" s="182">
        <v>47.616666666666667</v>
      </c>
      <c r="D25" s="162">
        <v>55.460734463277063</v>
      </c>
      <c r="E25" s="162">
        <v>0.42311711607099034</v>
      </c>
      <c r="F25" s="163">
        <v>0.85955520693794407</v>
      </c>
      <c r="G25" s="19"/>
    </row>
    <row r="26" spans="2:7" x14ac:dyDescent="0.2">
      <c r="B26" s="160" t="s">
        <v>198</v>
      </c>
      <c r="C26" s="182">
        <v>47.85</v>
      </c>
      <c r="D26" s="162">
        <v>51.655084745762942</v>
      </c>
      <c r="E26" s="162">
        <v>0.59180161436074674</v>
      </c>
      <c r="F26" s="163">
        <v>0.85178634904489348</v>
      </c>
      <c r="G26" s="19"/>
    </row>
    <row r="27" spans="2:7" x14ac:dyDescent="0.2">
      <c r="B27" s="160" t="s">
        <v>199</v>
      </c>
      <c r="C27" s="182">
        <v>47.583333333333329</v>
      </c>
      <c r="D27" s="162">
        <v>53.33192090395503</v>
      </c>
      <c r="E27" s="162">
        <v>0.60254632315340606</v>
      </c>
      <c r="F27" s="163">
        <v>0.85239545538812023</v>
      </c>
      <c r="G27" s="19"/>
    </row>
    <row r="28" spans="2:7" x14ac:dyDescent="0.2">
      <c r="B28" s="160" t="s">
        <v>200</v>
      </c>
      <c r="C28" s="182">
        <v>48.016666666666666</v>
      </c>
      <c r="D28" s="162">
        <v>54.694632768361814</v>
      </c>
      <c r="E28" s="162">
        <v>0.38840417904219221</v>
      </c>
      <c r="F28" s="163">
        <v>0.8614140829842809</v>
      </c>
      <c r="G28" s="19"/>
    </row>
    <row r="29" spans="2:7" x14ac:dyDescent="0.2">
      <c r="B29" s="160" t="s">
        <v>201</v>
      </c>
      <c r="C29" s="182">
        <v>47.566666666666663</v>
      </c>
      <c r="D29" s="162">
        <v>54.96158192090418</v>
      </c>
      <c r="E29" s="162">
        <v>0.45591282985309683</v>
      </c>
      <c r="F29" s="163">
        <v>0.8582827929798601</v>
      </c>
      <c r="G29" s="19"/>
    </row>
    <row r="30" spans="2:7" x14ac:dyDescent="0.2">
      <c r="B30" s="176" t="s">
        <v>202</v>
      </c>
      <c r="C30" s="183">
        <v>47.416666666666664</v>
      </c>
      <c r="D30" s="184">
        <v>55.33192090395503</v>
      </c>
      <c r="E30" s="184">
        <v>0.48237167381570933</v>
      </c>
      <c r="F30" s="185">
        <v>0.85763539672410205</v>
      </c>
      <c r="G30" s="19"/>
    </row>
    <row r="33" spans="1:21" ht="15" x14ac:dyDescent="0.2">
      <c r="A33" s="307" t="s">
        <v>244</v>
      </c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19"/>
    </row>
    <row r="34" spans="1:21" x14ac:dyDescent="0.2">
      <c r="A34" s="150" t="s">
        <v>249</v>
      </c>
      <c r="B34" s="150"/>
      <c r="C34" s="151" t="s">
        <v>185</v>
      </c>
      <c r="D34" s="152" t="s">
        <v>186</v>
      </c>
      <c r="E34" s="152" t="s">
        <v>187</v>
      </c>
      <c r="F34" s="152" t="s">
        <v>188</v>
      </c>
      <c r="G34" s="152" t="s">
        <v>189</v>
      </c>
      <c r="H34" s="152" t="s">
        <v>190</v>
      </c>
      <c r="I34" s="152" t="s">
        <v>191</v>
      </c>
      <c r="J34" s="152" t="s">
        <v>192</v>
      </c>
      <c r="K34" s="152" t="s">
        <v>193</v>
      </c>
      <c r="L34" s="152" t="s">
        <v>194</v>
      </c>
      <c r="M34" s="152" t="s">
        <v>196</v>
      </c>
      <c r="N34" s="152" t="s">
        <v>197</v>
      </c>
      <c r="O34" s="152" t="s">
        <v>198</v>
      </c>
      <c r="P34" s="152" t="s">
        <v>199</v>
      </c>
      <c r="Q34" s="152" t="s">
        <v>200</v>
      </c>
      <c r="R34" s="152" t="s">
        <v>201</v>
      </c>
      <c r="S34" s="152" t="s">
        <v>202</v>
      </c>
      <c r="T34" s="153" t="s">
        <v>263</v>
      </c>
      <c r="U34" s="19"/>
    </row>
    <row r="35" spans="1:21" ht="36" x14ac:dyDescent="0.2">
      <c r="A35" s="154" t="s">
        <v>185</v>
      </c>
      <c r="B35" s="155" t="s">
        <v>245</v>
      </c>
      <c r="C35" s="156">
        <v>1</v>
      </c>
      <c r="D35" s="157">
        <v>0.22428065200812827</v>
      </c>
      <c r="E35" s="158" t="s">
        <v>386</v>
      </c>
      <c r="F35" s="158" t="s">
        <v>444</v>
      </c>
      <c r="G35" s="158" t="s">
        <v>445</v>
      </c>
      <c r="H35" s="157">
        <v>0.23789190653087913</v>
      </c>
      <c r="I35" s="157">
        <v>0.24151388703825022</v>
      </c>
      <c r="J35" s="158" t="s">
        <v>374</v>
      </c>
      <c r="K35" s="158" t="s">
        <v>406</v>
      </c>
      <c r="L35" s="158" t="s">
        <v>446</v>
      </c>
      <c r="M35" s="158" t="s">
        <v>447</v>
      </c>
      <c r="N35" s="158" t="s">
        <v>448</v>
      </c>
      <c r="O35" s="158" t="s">
        <v>449</v>
      </c>
      <c r="P35" s="158" t="s">
        <v>450</v>
      </c>
      <c r="Q35" s="158" t="s">
        <v>405</v>
      </c>
      <c r="R35" s="158" t="s">
        <v>451</v>
      </c>
      <c r="S35" s="158" t="s">
        <v>377</v>
      </c>
      <c r="T35" s="159" t="s">
        <v>452</v>
      </c>
      <c r="U35" s="19"/>
    </row>
    <row r="36" spans="1:21" ht="24" x14ac:dyDescent="0.2">
      <c r="A36" s="160"/>
      <c r="B36" s="160" t="s">
        <v>246</v>
      </c>
      <c r="C36" s="161"/>
      <c r="D36" s="162">
        <v>8.4934247713938857E-2</v>
      </c>
      <c r="E36" s="162">
        <v>7.691916075068468E-3</v>
      </c>
      <c r="F36" s="162">
        <v>1.1486860701307049E-2</v>
      </c>
      <c r="G36" s="162">
        <v>2.9416912267401845E-3</v>
      </c>
      <c r="H36" s="162">
        <v>6.7203106477140256E-2</v>
      </c>
      <c r="I36" s="162">
        <v>6.302300067527325E-2</v>
      </c>
      <c r="J36" s="162">
        <v>2.1067332513421931E-2</v>
      </c>
      <c r="K36" s="162">
        <v>6.5437495881232282E-4</v>
      </c>
      <c r="L36" s="162">
        <v>1.4411423809530819E-3</v>
      </c>
      <c r="M36" s="162">
        <v>2.2487574120809593E-3</v>
      </c>
      <c r="N36" s="162">
        <v>5.0761762957163541E-3</v>
      </c>
      <c r="O36" s="162">
        <v>5.5743253749372217E-3</v>
      </c>
      <c r="P36" s="162">
        <v>2.4832782512956611E-6</v>
      </c>
      <c r="Q36" s="162">
        <v>4.2918903955983495E-2</v>
      </c>
      <c r="R36" s="162">
        <v>3.4440915536471372E-5</v>
      </c>
      <c r="S36" s="162">
        <v>1.8052489007874204E-4</v>
      </c>
      <c r="T36" s="163">
        <v>3.7988124550019913E-9</v>
      </c>
      <c r="U36" s="19"/>
    </row>
    <row r="37" spans="1:21" x14ac:dyDescent="0.2">
      <c r="A37" s="164"/>
      <c r="B37" s="164" t="s">
        <v>247</v>
      </c>
      <c r="C37" s="165">
        <v>60</v>
      </c>
      <c r="D37" s="166">
        <v>60</v>
      </c>
      <c r="E37" s="166">
        <v>60</v>
      </c>
      <c r="F37" s="166">
        <v>60</v>
      </c>
      <c r="G37" s="166">
        <v>60</v>
      </c>
      <c r="H37" s="166">
        <v>60</v>
      </c>
      <c r="I37" s="166">
        <v>60</v>
      </c>
      <c r="J37" s="166">
        <v>60</v>
      </c>
      <c r="K37" s="166">
        <v>60</v>
      </c>
      <c r="L37" s="166">
        <v>60</v>
      </c>
      <c r="M37" s="166">
        <v>60</v>
      </c>
      <c r="N37" s="166">
        <v>60</v>
      </c>
      <c r="O37" s="166">
        <v>60</v>
      </c>
      <c r="P37" s="166">
        <v>60</v>
      </c>
      <c r="Q37" s="166">
        <v>60</v>
      </c>
      <c r="R37" s="166">
        <v>60</v>
      </c>
      <c r="S37" s="166">
        <v>60</v>
      </c>
      <c r="T37" s="167">
        <v>60</v>
      </c>
      <c r="U37" s="19"/>
    </row>
    <row r="38" spans="1:21" ht="36" x14ac:dyDescent="0.2">
      <c r="A38" s="164" t="s">
        <v>186</v>
      </c>
      <c r="B38" s="160" t="s">
        <v>245</v>
      </c>
      <c r="C38" s="168">
        <v>0.22428065200812827</v>
      </c>
      <c r="D38" s="169">
        <v>1</v>
      </c>
      <c r="E38" s="170" t="s">
        <v>453</v>
      </c>
      <c r="F38" s="170" t="s">
        <v>454</v>
      </c>
      <c r="G38" s="170" t="s">
        <v>364</v>
      </c>
      <c r="H38" s="162">
        <v>0.23362482514648522</v>
      </c>
      <c r="I38" s="170" t="s">
        <v>455</v>
      </c>
      <c r="J38" s="162">
        <v>-0.19218453655230852</v>
      </c>
      <c r="K38" s="170" t="s">
        <v>456</v>
      </c>
      <c r="L38" s="170" t="s">
        <v>457</v>
      </c>
      <c r="M38" s="162">
        <v>8.2332495121648308E-2</v>
      </c>
      <c r="N38" s="162">
        <v>3.8617363266416349E-2</v>
      </c>
      <c r="O38" s="170" t="s">
        <v>458</v>
      </c>
      <c r="P38" s="162">
        <v>0.17064544201533335</v>
      </c>
      <c r="Q38" s="170" t="s">
        <v>402</v>
      </c>
      <c r="R38" s="162">
        <v>-3.1179317681223201E-2</v>
      </c>
      <c r="S38" s="162">
        <v>0.21008733044557232</v>
      </c>
      <c r="T38" s="171" t="s">
        <v>379</v>
      </c>
      <c r="U38" s="19"/>
    </row>
    <row r="39" spans="1:21" ht="24" x14ac:dyDescent="0.2">
      <c r="A39" s="160"/>
      <c r="B39" s="160" t="s">
        <v>246</v>
      </c>
      <c r="C39" s="168">
        <v>8.4934247713938857E-2</v>
      </c>
      <c r="D39" s="172"/>
      <c r="E39" s="162">
        <v>2.1457408359436339E-3</v>
      </c>
      <c r="F39" s="162">
        <v>2.4362263633228852E-5</v>
      </c>
      <c r="G39" s="162">
        <v>4.8221702532947694E-5</v>
      </c>
      <c r="H39" s="162">
        <v>7.2409712789467104E-2</v>
      </c>
      <c r="I39" s="162">
        <v>2.040930087624336E-3</v>
      </c>
      <c r="J39" s="162">
        <v>0.14126630074864913</v>
      </c>
      <c r="K39" s="162">
        <v>2.0737817694236337E-2</v>
      </c>
      <c r="L39" s="162">
        <v>8.1794215234957494E-3</v>
      </c>
      <c r="M39" s="162">
        <v>0.53171359889720804</v>
      </c>
      <c r="N39" s="162">
        <v>0.76956372287362995</v>
      </c>
      <c r="O39" s="162">
        <v>3.8366917404419377E-5</v>
      </c>
      <c r="P39" s="162">
        <v>0.19237223784441074</v>
      </c>
      <c r="Q39" s="162">
        <v>1.1306300546310535E-2</v>
      </c>
      <c r="R39" s="162">
        <v>0.81305174705864991</v>
      </c>
      <c r="S39" s="162">
        <v>0.10715048101232487</v>
      </c>
      <c r="T39" s="163">
        <v>8.5369882614279679E-7</v>
      </c>
      <c r="U39" s="19"/>
    </row>
    <row r="40" spans="1:21" x14ac:dyDescent="0.2">
      <c r="A40" s="164"/>
      <c r="B40" s="164" t="s">
        <v>247</v>
      </c>
      <c r="C40" s="165">
        <v>60</v>
      </c>
      <c r="D40" s="166">
        <v>60</v>
      </c>
      <c r="E40" s="166">
        <v>60</v>
      </c>
      <c r="F40" s="166">
        <v>60</v>
      </c>
      <c r="G40" s="166">
        <v>60</v>
      </c>
      <c r="H40" s="166">
        <v>60</v>
      </c>
      <c r="I40" s="166">
        <v>60</v>
      </c>
      <c r="J40" s="166">
        <v>60</v>
      </c>
      <c r="K40" s="166">
        <v>60</v>
      </c>
      <c r="L40" s="166">
        <v>60</v>
      </c>
      <c r="M40" s="166">
        <v>60</v>
      </c>
      <c r="N40" s="166">
        <v>60</v>
      </c>
      <c r="O40" s="166">
        <v>60</v>
      </c>
      <c r="P40" s="166">
        <v>60</v>
      </c>
      <c r="Q40" s="166">
        <v>60</v>
      </c>
      <c r="R40" s="166">
        <v>60</v>
      </c>
      <c r="S40" s="166">
        <v>60</v>
      </c>
      <c r="T40" s="167">
        <v>60</v>
      </c>
      <c r="U40" s="19"/>
    </row>
    <row r="41" spans="1:21" ht="36" x14ac:dyDescent="0.2">
      <c r="A41" s="164" t="s">
        <v>187</v>
      </c>
      <c r="B41" s="160" t="s">
        <v>245</v>
      </c>
      <c r="C41" s="173" t="s">
        <v>386</v>
      </c>
      <c r="D41" s="170" t="s">
        <v>453</v>
      </c>
      <c r="E41" s="169">
        <v>1</v>
      </c>
      <c r="F41" s="170" t="s">
        <v>385</v>
      </c>
      <c r="G41" s="170" t="s">
        <v>459</v>
      </c>
      <c r="H41" s="170" t="s">
        <v>460</v>
      </c>
      <c r="I41" s="170" t="s">
        <v>461</v>
      </c>
      <c r="J41" s="162">
        <v>8.3019042793168588E-2</v>
      </c>
      <c r="K41" s="170" t="s">
        <v>447</v>
      </c>
      <c r="L41" s="170" t="s">
        <v>462</v>
      </c>
      <c r="M41" s="162">
        <v>0.23490881882022813</v>
      </c>
      <c r="N41" s="170" t="s">
        <v>463</v>
      </c>
      <c r="O41" s="170" t="s">
        <v>464</v>
      </c>
      <c r="P41" s="170" t="s">
        <v>465</v>
      </c>
      <c r="Q41" s="170" t="s">
        <v>386</v>
      </c>
      <c r="R41" s="170" t="s">
        <v>466</v>
      </c>
      <c r="S41" s="162">
        <v>0.23416415236164725</v>
      </c>
      <c r="T41" s="171" t="s">
        <v>467</v>
      </c>
      <c r="U41" s="19"/>
    </row>
    <row r="42" spans="1:21" ht="24" x14ac:dyDescent="0.2">
      <c r="A42" s="160"/>
      <c r="B42" s="160" t="s">
        <v>246</v>
      </c>
      <c r="C42" s="168">
        <v>7.691916075068468E-3</v>
      </c>
      <c r="D42" s="162">
        <v>2.1457408359436339E-3</v>
      </c>
      <c r="E42" s="172"/>
      <c r="F42" s="162">
        <v>3.4636752953827975E-2</v>
      </c>
      <c r="G42" s="162">
        <v>6.2122698458522392E-6</v>
      </c>
      <c r="H42" s="162">
        <v>3.7896758609332385E-4</v>
      </c>
      <c r="I42" s="162">
        <v>2.2391851094497411E-2</v>
      </c>
      <c r="J42" s="162">
        <v>0.52828553821749169</v>
      </c>
      <c r="K42" s="162">
        <v>2.256927519041618E-3</v>
      </c>
      <c r="L42" s="162">
        <v>1.652750122798052E-6</v>
      </c>
      <c r="M42" s="162">
        <v>7.0810260075685832E-2</v>
      </c>
      <c r="N42" s="162">
        <v>3.081858660988473E-3</v>
      </c>
      <c r="O42" s="162">
        <v>1.416592262942026E-6</v>
      </c>
      <c r="P42" s="162">
        <v>6.9129951215680524E-3</v>
      </c>
      <c r="Q42" s="162">
        <v>7.6210589985208754E-3</v>
      </c>
      <c r="R42" s="162">
        <v>1.3357776664633952E-2</v>
      </c>
      <c r="S42" s="162">
        <v>7.1734407269646958E-2</v>
      </c>
      <c r="T42" s="163">
        <v>2.9301005202560828E-10</v>
      </c>
      <c r="U42" s="19"/>
    </row>
    <row r="43" spans="1:21" x14ac:dyDescent="0.2">
      <c r="A43" s="164"/>
      <c r="B43" s="164" t="s">
        <v>247</v>
      </c>
      <c r="C43" s="165">
        <v>60</v>
      </c>
      <c r="D43" s="166">
        <v>60</v>
      </c>
      <c r="E43" s="166">
        <v>60</v>
      </c>
      <c r="F43" s="166">
        <v>60</v>
      </c>
      <c r="G43" s="166">
        <v>60</v>
      </c>
      <c r="H43" s="166">
        <v>60</v>
      </c>
      <c r="I43" s="166">
        <v>60</v>
      </c>
      <c r="J43" s="166">
        <v>60</v>
      </c>
      <c r="K43" s="166">
        <v>60</v>
      </c>
      <c r="L43" s="166">
        <v>60</v>
      </c>
      <c r="M43" s="166">
        <v>60</v>
      </c>
      <c r="N43" s="166">
        <v>60</v>
      </c>
      <c r="O43" s="166">
        <v>60</v>
      </c>
      <c r="P43" s="166">
        <v>60</v>
      </c>
      <c r="Q43" s="166">
        <v>60</v>
      </c>
      <c r="R43" s="166">
        <v>60</v>
      </c>
      <c r="S43" s="166">
        <v>60</v>
      </c>
      <c r="T43" s="167">
        <v>60</v>
      </c>
      <c r="U43" s="19"/>
    </row>
    <row r="44" spans="1:21" ht="36" x14ac:dyDescent="0.2">
      <c r="A44" s="164" t="s">
        <v>188</v>
      </c>
      <c r="B44" s="160" t="s">
        <v>245</v>
      </c>
      <c r="C44" s="173" t="s">
        <v>444</v>
      </c>
      <c r="D44" s="170" t="s">
        <v>454</v>
      </c>
      <c r="E44" s="170" t="s">
        <v>385</v>
      </c>
      <c r="F44" s="169">
        <v>1</v>
      </c>
      <c r="G44" s="170" t="s">
        <v>468</v>
      </c>
      <c r="H44" s="162">
        <v>0.20576450567145027</v>
      </c>
      <c r="I44" s="170" t="s">
        <v>469</v>
      </c>
      <c r="J44" s="162">
        <v>-0.14754891442515125</v>
      </c>
      <c r="K44" s="170" t="s">
        <v>383</v>
      </c>
      <c r="L44" s="162">
        <v>5.7141053535346195E-2</v>
      </c>
      <c r="M44" s="162">
        <v>0.18196946586750212</v>
      </c>
      <c r="N44" s="162">
        <v>-7.6366903466825786E-2</v>
      </c>
      <c r="O44" s="170" t="s">
        <v>470</v>
      </c>
      <c r="P44" s="162">
        <v>0.22969699509473501</v>
      </c>
      <c r="Q44" s="162">
        <v>0.17923292405927116</v>
      </c>
      <c r="R44" s="162">
        <v>3.6994777614879196E-2</v>
      </c>
      <c r="S44" s="162">
        <v>0.18084446644104568</v>
      </c>
      <c r="T44" s="171" t="s">
        <v>471</v>
      </c>
      <c r="U44" s="19"/>
    </row>
    <row r="45" spans="1:21" ht="24" x14ac:dyDescent="0.2">
      <c r="A45" s="160"/>
      <c r="B45" s="160" t="s">
        <v>246</v>
      </c>
      <c r="C45" s="168">
        <v>1.1486860701307049E-2</v>
      </c>
      <c r="D45" s="162">
        <v>2.4362263633228852E-5</v>
      </c>
      <c r="E45" s="162">
        <v>3.4636752953827975E-2</v>
      </c>
      <c r="F45" s="172"/>
      <c r="G45" s="162">
        <v>1.3633395584800001E-2</v>
      </c>
      <c r="H45" s="162">
        <v>0.11473886316677727</v>
      </c>
      <c r="I45" s="162">
        <v>1.7940153070307E-2</v>
      </c>
      <c r="J45" s="162">
        <v>0.26057307690022052</v>
      </c>
      <c r="K45" s="162">
        <v>1.8202507628835025E-2</v>
      </c>
      <c r="L45" s="162">
        <v>0.66453788854993845</v>
      </c>
      <c r="M45" s="162">
        <v>0.16406557263156968</v>
      </c>
      <c r="N45" s="162">
        <v>0.56195516781853827</v>
      </c>
      <c r="O45" s="162">
        <v>2.3787683619575551E-2</v>
      </c>
      <c r="P45" s="162">
        <v>7.7481994738925489E-2</v>
      </c>
      <c r="Q45" s="162">
        <v>0.17060816661225767</v>
      </c>
      <c r="R45" s="162">
        <v>0.77899551670080847</v>
      </c>
      <c r="S45" s="162">
        <v>0.16673260088102587</v>
      </c>
      <c r="T45" s="163">
        <v>1.0255889378092816E-4</v>
      </c>
      <c r="U45" s="19"/>
    </row>
    <row r="46" spans="1:21" x14ac:dyDescent="0.2">
      <c r="A46" s="164"/>
      <c r="B46" s="164" t="s">
        <v>247</v>
      </c>
      <c r="C46" s="165">
        <v>60</v>
      </c>
      <c r="D46" s="166">
        <v>60</v>
      </c>
      <c r="E46" s="166">
        <v>60</v>
      </c>
      <c r="F46" s="166">
        <v>60</v>
      </c>
      <c r="G46" s="166">
        <v>60</v>
      </c>
      <c r="H46" s="166">
        <v>60</v>
      </c>
      <c r="I46" s="166">
        <v>60</v>
      </c>
      <c r="J46" s="166">
        <v>60</v>
      </c>
      <c r="K46" s="166">
        <v>60</v>
      </c>
      <c r="L46" s="166">
        <v>60</v>
      </c>
      <c r="M46" s="166">
        <v>60</v>
      </c>
      <c r="N46" s="166">
        <v>60</v>
      </c>
      <c r="O46" s="166">
        <v>60</v>
      </c>
      <c r="P46" s="166">
        <v>60</v>
      </c>
      <c r="Q46" s="166">
        <v>60</v>
      </c>
      <c r="R46" s="166">
        <v>60</v>
      </c>
      <c r="S46" s="166">
        <v>60</v>
      </c>
      <c r="T46" s="167">
        <v>60</v>
      </c>
      <c r="U46" s="19"/>
    </row>
    <row r="47" spans="1:21" ht="36" x14ac:dyDescent="0.2">
      <c r="A47" s="164" t="s">
        <v>189</v>
      </c>
      <c r="B47" s="160" t="s">
        <v>245</v>
      </c>
      <c r="C47" s="173" t="s">
        <v>445</v>
      </c>
      <c r="D47" s="170" t="s">
        <v>364</v>
      </c>
      <c r="E47" s="170" t="s">
        <v>459</v>
      </c>
      <c r="F47" s="170" t="s">
        <v>468</v>
      </c>
      <c r="G47" s="169">
        <v>1</v>
      </c>
      <c r="H47" s="170" t="s">
        <v>406</v>
      </c>
      <c r="I47" s="170" t="s">
        <v>392</v>
      </c>
      <c r="J47" s="162">
        <v>0.21104253298877998</v>
      </c>
      <c r="K47" s="170" t="s">
        <v>472</v>
      </c>
      <c r="L47" s="170" t="s">
        <v>473</v>
      </c>
      <c r="M47" s="162">
        <v>0.18454745820617863</v>
      </c>
      <c r="N47" s="162">
        <v>0.18662111193148584</v>
      </c>
      <c r="O47" s="170" t="s">
        <v>474</v>
      </c>
      <c r="P47" s="170" t="s">
        <v>475</v>
      </c>
      <c r="Q47" s="170" t="s">
        <v>476</v>
      </c>
      <c r="R47" s="162">
        <v>0.25352078148920282</v>
      </c>
      <c r="S47" s="162">
        <v>0.24452686881246372</v>
      </c>
      <c r="T47" s="171" t="s">
        <v>477</v>
      </c>
      <c r="U47" s="19"/>
    </row>
    <row r="48" spans="1:21" ht="24" x14ac:dyDescent="0.2">
      <c r="A48" s="160"/>
      <c r="B48" s="160" t="s">
        <v>246</v>
      </c>
      <c r="C48" s="168">
        <v>2.9416912267401845E-3</v>
      </c>
      <c r="D48" s="162">
        <v>4.8221702532947694E-5</v>
      </c>
      <c r="E48" s="162">
        <v>6.2122698458522392E-6</v>
      </c>
      <c r="F48" s="162">
        <v>1.3633395584800001E-2</v>
      </c>
      <c r="G48" s="172"/>
      <c r="H48" s="162">
        <v>6.5542079193559933E-4</v>
      </c>
      <c r="I48" s="162">
        <v>1.5211883060454574E-2</v>
      </c>
      <c r="J48" s="162">
        <v>0.10552715697550218</v>
      </c>
      <c r="K48" s="162">
        <v>1.2382425706289994E-2</v>
      </c>
      <c r="L48" s="162">
        <v>3.0368720872969208E-4</v>
      </c>
      <c r="M48" s="162">
        <v>0.15807222768394658</v>
      </c>
      <c r="N48" s="162">
        <v>0.15336979239051088</v>
      </c>
      <c r="O48" s="162">
        <v>2.34046722993636E-4</v>
      </c>
      <c r="P48" s="162">
        <v>1.6840294811657746E-3</v>
      </c>
      <c r="Q48" s="162">
        <v>1.8498729787292268E-2</v>
      </c>
      <c r="R48" s="162">
        <v>5.0640398432981709E-2</v>
      </c>
      <c r="S48" s="162">
        <v>5.9707491082765719E-2</v>
      </c>
      <c r="T48" s="163">
        <v>3.6749305594409546E-10</v>
      </c>
      <c r="U48" s="19"/>
    </row>
    <row r="49" spans="1:21" x14ac:dyDescent="0.2">
      <c r="A49" s="164"/>
      <c r="B49" s="164" t="s">
        <v>247</v>
      </c>
      <c r="C49" s="165">
        <v>60</v>
      </c>
      <c r="D49" s="166">
        <v>60</v>
      </c>
      <c r="E49" s="166">
        <v>60</v>
      </c>
      <c r="F49" s="166">
        <v>60</v>
      </c>
      <c r="G49" s="166">
        <v>60</v>
      </c>
      <c r="H49" s="166">
        <v>60</v>
      </c>
      <c r="I49" s="166">
        <v>60</v>
      </c>
      <c r="J49" s="166">
        <v>60</v>
      </c>
      <c r="K49" s="166">
        <v>60</v>
      </c>
      <c r="L49" s="166">
        <v>60</v>
      </c>
      <c r="M49" s="166">
        <v>60</v>
      </c>
      <c r="N49" s="166">
        <v>60</v>
      </c>
      <c r="O49" s="166">
        <v>60</v>
      </c>
      <c r="P49" s="166">
        <v>60</v>
      </c>
      <c r="Q49" s="166">
        <v>60</v>
      </c>
      <c r="R49" s="166">
        <v>60</v>
      </c>
      <c r="S49" s="166">
        <v>60</v>
      </c>
      <c r="T49" s="167">
        <v>60</v>
      </c>
      <c r="U49" s="19"/>
    </row>
    <row r="50" spans="1:21" ht="36" x14ac:dyDescent="0.2">
      <c r="A50" s="164" t="s">
        <v>190</v>
      </c>
      <c r="B50" s="160" t="s">
        <v>245</v>
      </c>
      <c r="C50" s="168">
        <v>0.23789190653087913</v>
      </c>
      <c r="D50" s="162">
        <v>0.23362482514648522</v>
      </c>
      <c r="E50" s="170" t="s">
        <v>460</v>
      </c>
      <c r="F50" s="162">
        <v>0.20576450567145027</v>
      </c>
      <c r="G50" s="170" t="s">
        <v>406</v>
      </c>
      <c r="H50" s="169">
        <v>1</v>
      </c>
      <c r="I50" s="162">
        <v>5.4750709738693185E-2</v>
      </c>
      <c r="J50" s="162">
        <v>0.19430610840992243</v>
      </c>
      <c r="K50" s="162">
        <v>0.20280539069066431</v>
      </c>
      <c r="L50" s="170" t="s">
        <v>448</v>
      </c>
      <c r="M50" s="170" t="s">
        <v>478</v>
      </c>
      <c r="N50" s="162">
        <v>0.23385531351777764</v>
      </c>
      <c r="O50" s="170" t="s">
        <v>407</v>
      </c>
      <c r="P50" s="162">
        <v>0.24839589034884355</v>
      </c>
      <c r="Q50" s="170" t="s">
        <v>479</v>
      </c>
      <c r="R50" s="170" t="s">
        <v>427</v>
      </c>
      <c r="S50" s="162">
        <v>0.24116992063000064</v>
      </c>
      <c r="T50" s="171" t="s">
        <v>450</v>
      </c>
      <c r="U50" s="19"/>
    </row>
    <row r="51" spans="1:21" ht="24" x14ac:dyDescent="0.2">
      <c r="A51" s="160"/>
      <c r="B51" s="160" t="s">
        <v>246</v>
      </c>
      <c r="C51" s="168">
        <v>6.7203106477140256E-2</v>
      </c>
      <c r="D51" s="162">
        <v>7.2409712789467104E-2</v>
      </c>
      <c r="E51" s="162">
        <v>3.7896758609332385E-4</v>
      </c>
      <c r="F51" s="162">
        <v>0.11473886316677727</v>
      </c>
      <c r="G51" s="162">
        <v>6.5542079193559933E-4</v>
      </c>
      <c r="H51" s="172"/>
      <c r="I51" s="162">
        <v>0.67778487797355857</v>
      </c>
      <c r="J51" s="162">
        <v>0.13684408791277014</v>
      </c>
      <c r="K51" s="162">
        <v>0.12016621322452292</v>
      </c>
      <c r="L51" s="162">
        <v>5.1146765379892038E-3</v>
      </c>
      <c r="M51" s="162">
        <v>1.1831376022746224E-2</v>
      </c>
      <c r="N51" s="162">
        <v>7.2120494776483524E-2</v>
      </c>
      <c r="O51" s="162">
        <v>4.2771442268053417E-4</v>
      </c>
      <c r="P51" s="162">
        <v>5.5658142363841548E-2</v>
      </c>
      <c r="Q51" s="162">
        <v>9.000165866022404E-3</v>
      </c>
      <c r="R51" s="162">
        <v>2.861204387798507E-2</v>
      </c>
      <c r="S51" s="162">
        <v>6.3410748064855957E-2</v>
      </c>
      <c r="T51" s="163">
        <v>2.4526995371003693E-6</v>
      </c>
      <c r="U51" s="19"/>
    </row>
    <row r="52" spans="1:21" x14ac:dyDescent="0.2">
      <c r="A52" s="164"/>
      <c r="B52" s="164" t="s">
        <v>247</v>
      </c>
      <c r="C52" s="165">
        <v>60</v>
      </c>
      <c r="D52" s="166">
        <v>60</v>
      </c>
      <c r="E52" s="166">
        <v>60</v>
      </c>
      <c r="F52" s="166">
        <v>60</v>
      </c>
      <c r="G52" s="166">
        <v>60</v>
      </c>
      <c r="H52" s="166">
        <v>60</v>
      </c>
      <c r="I52" s="166">
        <v>60</v>
      </c>
      <c r="J52" s="166">
        <v>60</v>
      </c>
      <c r="K52" s="166">
        <v>60</v>
      </c>
      <c r="L52" s="166">
        <v>60</v>
      </c>
      <c r="M52" s="166">
        <v>60</v>
      </c>
      <c r="N52" s="166">
        <v>60</v>
      </c>
      <c r="O52" s="166">
        <v>60</v>
      </c>
      <c r="P52" s="166">
        <v>60</v>
      </c>
      <c r="Q52" s="166">
        <v>60</v>
      </c>
      <c r="R52" s="166">
        <v>60</v>
      </c>
      <c r="S52" s="166">
        <v>60</v>
      </c>
      <c r="T52" s="167">
        <v>60</v>
      </c>
      <c r="U52" s="19"/>
    </row>
    <row r="53" spans="1:21" ht="36" x14ac:dyDescent="0.2">
      <c r="A53" s="164" t="s">
        <v>191</v>
      </c>
      <c r="B53" s="160" t="s">
        <v>245</v>
      </c>
      <c r="C53" s="168">
        <v>0.24151388703825022</v>
      </c>
      <c r="D53" s="170" t="s">
        <v>455</v>
      </c>
      <c r="E53" s="170" t="s">
        <v>461</v>
      </c>
      <c r="F53" s="170" t="s">
        <v>469</v>
      </c>
      <c r="G53" s="170" t="s">
        <v>392</v>
      </c>
      <c r="H53" s="162">
        <v>5.4750709738693185E-2</v>
      </c>
      <c r="I53" s="169">
        <v>1</v>
      </c>
      <c r="J53" s="162">
        <v>4.070617780428433E-2</v>
      </c>
      <c r="K53" s="170" t="s">
        <v>480</v>
      </c>
      <c r="L53" s="162">
        <v>0.18156674845306589</v>
      </c>
      <c r="M53" s="170" t="s">
        <v>482</v>
      </c>
      <c r="N53" s="162">
        <v>-2.004769003475132E-2</v>
      </c>
      <c r="O53" s="162">
        <v>0.14042271525026001</v>
      </c>
      <c r="P53" s="162">
        <v>0.15490298681778158</v>
      </c>
      <c r="Q53" s="162">
        <v>0.14822301319061834</v>
      </c>
      <c r="R53" s="162">
        <v>-7.8859788507473771E-2</v>
      </c>
      <c r="S53" s="170" t="s">
        <v>483</v>
      </c>
      <c r="T53" s="171" t="s">
        <v>428</v>
      </c>
      <c r="U53" s="19"/>
    </row>
    <row r="54" spans="1:21" ht="24" x14ac:dyDescent="0.2">
      <c r="A54" s="160"/>
      <c r="B54" s="160" t="s">
        <v>246</v>
      </c>
      <c r="C54" s="168">
        <v>6.302300067527325E-2</v>
      </c>
      <c r="D54" s="162">
        <v>2.040930087624336E-3</v>
      </c>
      <c r="E54" s="162">
        <v>2.2391851094497411E-2</v>
      </c>
      <c r="F54" s="162">
        <v>1.7940153070307E-2</v>
      </c>
      <c r="G54" s="162">
        <v>1.5211883060454574E-2</v>
      </c>
      <c r="H54" s="162">
        <v>0.67778487797355857</v>
      </c>
      <c r="I54" s="172"/>
      <c r="J54" s="162">
        <v>0.75747071841148683</v>
      </c>
      <c r="K54" s="162">
        <v>3.0304567230667174E-2</v>
      </c>
      <c r="L54" s="162">
        <v>0.16501667106754528</v>
      </c>
      <c r="M54" s="162">
        <v>4.4941986484446091E-2</v>
      </c>
      <c r="N54" s="162">
        <v>0.87915750863900022</v>
      </c>
      <c r="O54" s="162">
        <v>0.28455546872424092</v>
      </c>
      <c r="P54" s="162">
        <v>0.23729219288440465</v>
      </c>
      <c r="Q54" s="162">
        <v>0.25837720586838553</v>
      </c>
      <c r="R54" s="162">
        <v>0.54921992015867083</v>
      </c>
      <c r="S54" s="162">
        <v>2.6162828313436207E-2</v>
      </c>
      <c r="T54" s="163">
        <v>1.3610391882622826E-4</v>
      </c>
      <c r="U54" s="19"/>
    </row>
    <row r="55" spans="1:21" x14ac:dyDescent="0.2">
      <c r="A55" s="164"/>
      <c r="B55" s="164" t="s">
        <v>247</v>
      </c>
      <c r="C55" s="165">
        <v>60</v>
      </c>
      <c r="D55" s="166">
        <v>60</v>
      </c>
      <c r="E55" s="166">
        <v>60</v>
      </c>
      <c r="F55" s="166">
        <v>60</v>
      </c>
      <c r="G55" s="166">
        <v>60</v>
      </c>
      <c r="H55" s="166">
        <v>60</v>
      </c>
      <c r="I55" s="166">
        <v>60</v>
      </c>
      <c r="J55" s="166">
        <v>60</v>
      </c>
      <c r="K55" s="166">
        <v>60</v>
      </c>
      <c r="L55" s="166">
        <v>60</v>
      </c>
      <c r="M55" s="166">
        <v>60</v>
      </c>
      <c r="N55" s="166">
        <v>60</v>
      </c>
      <c r="O55" s="166">
        <v>60</v>
      </c>
      <c r="P55" s="166">
        <v>60</v>
      </c>
      <c r="Q55" s="166">
        <v>60</v>
      </c>
      <c r="R55" s="166">
        <v>60</v>
      </c>
      <c r="S55" s="166">
        <v>60</v>
      </c>
      <c r="T55" s="167">
        <v>60</v>
      </c>
      <c r="U55" s="19"/>
    </row>
    <row r="56" spans="1:21" ht="36" x14ac:dyDescent="0.2">
      <c r="A56" s="164" t="s">
        <v>192</v>
      </c>
      <c r="B56" s="160" t="s">
        <v>245</v>
      </c>
      <c r="C56" s="173" t="s">
        <v>374</v>
      </c>
      <c r="D56" s="162">
        <v>-0.19218453655230852</v>
      </c>
      <c r="E56" s="162">
        <v>8.3019042793168588E-2</v>
      </c>
      <c r="F56" s="162">
        <v>-0.14754891442515125</v>
      </c>
      <c r="G56" s="162">
        <v>0.21104253298877998</v>
      </c>
      <c r="H56" s="162">
        <v>0.19430610840992243</v>
      </c>
      <c r="I56" s="162">
        <v>4.070617780428433E-2</v>
      </c>
      <c r="J56" s="169">
        <v>1</v>
      </c>
      <c r="K56" s="162">
        <v>6.8818135008767753E-2</v>
      </c>
      <c r="L56" s="162">
        <v>0.18469730649579208</v>
      </c>
      <c r="M56" s="162">
        <v>1.4979137355847945E-2</v>
      </c>
      <c r="N56" s="170" t="s">
        <v>485</v>
      </c>
      <c r="O56" s="162">
        <v>0.1378784977307394</v>
      </c>
      <c r="P56" s="170" t="s">
        <v>486</v>
      </c>
      <c r="Q56" s="162">
        <v>3.4325339726500849E-2</v>
      </c>
      <c r="R56" s="170" t="s">
        <v>487</v>
      </c>
      <c r="S56" s="170" t="s">
        <v>427</v>
      </c>
      <c r="T56" s="171" t="s">
        <v>488</v>
      </c>
      <c r="U56" s="19"/>
    </row>
    <row r="57" spans="1:21" ht="24" x14ac:dyDescent="0.2">
      <c r="A57" s="160"/>
      <c r="B57" s="160" t="s">
        <v>246</v>
      </c>
      <c r="C57" s="168">
        <v>2.1067332513421931E-2</v>
      </c>
      <c r="D57" s="162">
        <v>0.14126630074864913</v>
      </c>
      <c r="E57" s="162">
        <v>0.52828553821749169</v>
      </c>
      <c r="F57" s="162">
        <v>0.26057307690022052</v>
      </c>
      <c r="G57" s="162">
        <v>0.10552715697550218</v>
      </c>
      <c r="H57" s="162">
        <v>0.13684408791277014</v>
      </c>
      <c r="I57" s="162">
        <v>0.75747071841148683</v>
      </c>
      <c r="J57" s="172"/>
      <c r="K57" s="162">
        <v>0.60134343621891961</v>
      </c>
      <c r="L57" s="162">
        <v>0.15772889262204237</v>
      </c>
      <c r="M57" s="162">
        <v>0.90956007106319592</v>
      </c>
      <c r="N57" s="162">
        <v>5.9202722911824131E-3</v>
      </c>
      <c r="O57" s="162">
        <v>0.29345915672408335</v>
      </c>
      <c r="P57" s="162">
        <v>6.780086718172337E-3</v>
      </c>
      <c r="Q57" s="162">
        <v>0.79458106146804286</v>
      </c>
      <c r="R57" s="162">
        <v>3.3002117434387274E-2</v>
      </c>
      <c r="S57" s="162">
        <v>2.8543085220372827E-2</v>
      </c>
      <c r="T57" s="163">
        <v>3.8312382103486607E-2</v>
      </c>
      <c r="U57" s="19"/>
    </row>
    <row r="58" spans="1:21" x14ac:dyDescent="0.2">
      <c r="A58" s="164"/>
      <c r="B58" s="164" t="s">
        <v>247</v>
      </c>
      <c r="C58" s="165">
        <v>60</v>
      </c>
      <c r="D58" s="166">
        <v>60</v>
      </c>
      <c r="E58" s="166">
        <v>60</v>
      </c>
      <c r="F58" s="166">
        <v>60</v>
      </c>
      <c r="G58" s="166">
        <v>60</v>
      </c>
      <c r="H58" s="166">
        <v>60</v>
      </c>
      <c r="I58" s="166">
        <v>60</v>
      </c>
      <c r="J58" s="166">
        <v>60</v>
      </c>
      <c r="K58" s="166">
        <v>60</v>
      </c>
      <c r="L58" s="166">
        <v>60</v>
      </c>
      <c r="M58" s="166">
        <v>60</v>
      </c>
      <c r="N58" s="166">
        <v>60</v>
      </c>
      <c r="O58" s="166">
        <v>60</v>
      </c>
      <c r="P58" s="166">
        <v>60</v>
      </c>
      <c r="Q58" s="166">
        <v>60</v>
      </c>
      <c r="R58" s="166">
        <v>60</v>
      </c>
      <c r="S58" s="166">
        <v>60</v>
      </c>
      <c r="T58" s="167">
        <v>60</v>
      </c>
      <c r="U58" s="19"/>
    </row>
    <row r="59" spans="1:21" ht="36" x14ac:dyDescent="0.2">
      <c r="A59" s="164" t="s">
        <v>193</v>
      </c>
      <c r="B59" s="160" t="s">
        <v>245</v>
      </c>
      <c r="C59" s="173" t="s">
        <v>406</v>
      </c>
      <c r="D59" s="170" t="s">
        <v>456</v>
      </c>
      <c r="E59" s="170" t="s">
        <v>447</v>
      </c>
      <c r="F59" s="170" t="s">
        <v>383</v>
      </c>
      <c r="G59" s="170" t="s">
        <v>472</v>
      </c>
      <c r="H59" s="162">
        <v>0.20280539069066431</v>
      </c>
      <c r="I59" s="170" t="s">
        <v>480</v>
      </c>
      <c r="J59" s="162">
        <v>6.8818135008767753E-2</v>
      </c>
      <c r="K59" s="169">
        <v>1</v>
      </c>
      <c r="L59" s="170" t="s">
        <v>489</v>
      </c>
      <c r="M59" s="170" t="s">
        <v>490</v>
      </c>
      <c r="N59" s="170" t="s">
        <v>402</v>
      </c>
      <c r="O59" s="170" t="s">
        <v>491</v>
      </c>
      <c r="P59" s="170" t="s">
        <v>364</v>
      </c>
      <c r="Q59" s="162">
        <v>0.17230979437788746</v>
      </c>
      <c r="R59" s="170" t="s">
        <v>423</v>
      </c>
      <c r="S59" s="170" t="s">
        <v>492</v>
      </c>
      <c r="T59" s="171" t="s">
        <v>493</v>
      </c>
      <c r="U59" s="19"/>
    </row>
    <row r="60" spans="1:21" ht="24" x14ac:dyDescent="0.2">
      <c r="A60" s="160"/>
      <c r="B60" s="160" t="s">
        <v>246</v>
      </c>
      <c r="C60" s="168">
        <v>6.5437495881232282E-4</v>
      </c>
      <c r="D60" s="162">
        <v>2.0737817694236337E-2</v>
      </c>
      <c r="E60" s="162">
        <v>2.256927519041618E-3</v>
      </c>
      <c r="F60" s="162">
        <v>1.8202507628835025E-2</v>
      </c>
      <c r="G60" s="162">
        <v>1.2382425706289994E-2</v>
      </c>
      <c r="H60" s="162">
        <v>0.12016621322452292</v>
      </c>
      <c r="I60" s="162">
        <v>3.0304567230667174E-2</v>
      </c>
      <c r="J60" s="162">
        <v>0.60134343621891961</v>
      </c>
      <c r="K60" s="172"/>
      <c r="L60" s="162">
        <v>9.9118647120400999E-3</v>
      </c>
      <c r="M60" s="162">
        <v>8.7028782131705139E-5</v>
      </c>
      <c r="N60" s="162">
        <v>1.1352882687766793E-2</v>
      </c>
      <c r="O60" s="162">
        <v>1.594772040431218E-2</v>
      </c>
      <c r="P60" s="162">
        <v>4.7580137420809604E-5</v>
      </c>
      <c r="Q60" s="162">
        <v>0.1880060738560255</v>
      </c>
      <c r="R60" s="162">
        <v>3.9948417896670953E-4</v>
      </c>
      <c r="S60" s="162">
        <v>6.6845509380797901E-3</v>
      </c>
      <c r="T60" s="163">
        <v>2.2566559821845054E-7</v>
      </c>
      <c r="U60" s="19"/>
    </row>
    <row r="61" spans="1:21" x14ac:dyDescent="0.2">
      <c r="A61" s="164"/>
      <c r="B61" s="164" t="s">
        <v>247</v>
      </c>
      <c r="C61" s="165">
        <v>60</v>
      </c>
      <c r="D61" s="166">
        <v>60</v>
      </c>
      <c r="E61" s="166">
        <v>60</v>
      </c>
      <c r="F61" s="166">
        <v>60</v>
      </c>
      <c r="G61" s="166">
        <v>60</v>
      </c>
      <c r="H61" s="166">
        <v>60</v>
      </c>
      <c r="I61" s="166">
        <v>60</v>
      </c>
      <c r="J61" s="166">
        <v>60</v>
      </c>
      <c r="K61" s="166">
        <v>60</v>
      </c>
      <c r="L61" s="166">
        <v>60</v>
      </c>
      <c r="M61" s="166">
        <v>60</v>
      </c>
      <c r="N61" s="166">
        <v>60</v>
      </c>
      <c r="O61" s="166">
        <v>60</v>
      </c>
      <c r="P61" s="166">
        <v>60</v>
      </c>
      <c r="Q61" s="166">
        <v>60</v>
      </c>
      <c r="R61" s="166">
        <v>60</v>
      </c>
      <c r="S61" s="166">
        <v>60</v>
      </c>
      <c r="T61" s="167">
        <v>60</v>
      </c>
      <c r="U61" s="19"/>
    </row>
    <row r="62" spans="1:21" ht="36" x14ac:dyDescent="0.2">
      <c r="A62" s="164" t="s">
        <v>194</v>
      </c>
      <c r="B62" s="160" t="s">
        <v>245</v>
      </c>
      <c r="C62" s="173" t="s">
        <v>446</v>
      </c>
      <c r="D62" s="170" t="s">
        <v>457</v>
      </c>
      <c r="E62" s="170" t="s">
        <v>462</v>
      </c>
      <c r="F62" s="162">
        <v>5.7141053535346195E-2</v>
      </c>
      <c r="G62" s="170" t="s">
        <v>473</v>
      </c>
      <c r="H62" s="170" t="s">
        <v>448</v>
      </c>
      <c r="I62" s="162">
        <v>0.18156674845306589</v>
      </c>
      <c r="J62" s="162">
        <v>0.18469730649579208</v>
      </c>
      <c r="K62" s="170" t="s">
        <v>489</v>
      </c>
      <c r="L62" s="169">
        <v>1</v>
      </c>
      <c r="M62" s="170" t="s">
        <v>494</v>
      </c>
      <c r="N62" s="170" t="s">
        <v>495</v>
      </c>
      <c r="O62" s="170" t="s">
        <v>496</v>
      </c>
      <c r="P62" s="162">
        <v>0.22105632741626419</v>
      </c>
      <c r="Q62" s="170" t="s">
        <v>497</v>
      </c>
      <c r="R62" s="170" t="s">
        <v>498</v>
      </c>
      <c r="S62" s="162">
        <v>0.18887665721477132</v>
      </c>
      <c r="T62" s="171" t="s">
        <v>499</v>
      </c>
      <c r="U62" s="19"/>
    </row>
    <row r="63" spans="1:21" ht="24" x14ac:dyDescent="0.2">
      <c r="A63" s="160"/>
      <c r="B63" s="160" t="s">
        <v>246</v>
      </c>
      <c r="C63" s="168">
        <v>1.4411423809530819E-3</v>
      </c>
      <c r="D63" s="162">
        <v>8.1794215234957494E-3</v>
      </c>
      <c r="E63" s="162">
        <v>1.652750122798052E-6</v>
      </c>
      <c r="F63" s="162">
        <v>0.66453788854993845</v>
      </c>
      <c r="G63" s="162">
        <v>3.0368720872969208E-4</v>
      </c>
      <c r="H63" s="162">
        <v>5.1146765379892038E-3</v>
      </c>
      <c r="I63" s="162">
        <v>0.16501667106754528</v>
      </c>
      <c r="J63" s="162">
        <v>0.15772889262204237</v>
      </c>
      <c r="K63" s="162">
        <v>9.9118647120400999E-3</v>
      </c>
      <c r="L63" s="172"/>
      <c r="M63" s="162">
        <v>1.5002559469382351E-2</v>
      </c>
      <c r="N63" s="162">
        <v>3.7409985374617698E-2</v>
      </c>
      <c r="O63" s="162">
        <v>4.6129744001478535E-4</v>
      </c>
      <c r="P63" s="162">
        <v>8.9631683833003864E-2</v>
      </c>
      <c r="Q63" s="162">
        <v>3.1285612798715814E-3</v>
      </c>
      <c r="R63" s="162">
        <v>6.8377102485492141E-4</v>
      </c>
      <c r="S63" s="162">
        <v>0.14837338920601992</v>
      </c>
      <c r="T63" s="163">
        <v>5.858362916119235E-8</v>
      </c>
      <c r="U63" s="19"/>
    </row>
    <row r="64" spans="1:21" x14ac:dyDescent="0.2">
      <c r="A64" s="164"/>
      <c r="B64" s="164" t="s">
        <v>247</v>
      </c>
      <c r="C64" s="165">
        <v>60</v>
      </c>
      <c r="D64" s="166">
        <v>60</v>
      </c>
      <c r="E64" s="166">
        <v>60</v>
      </c>
      <c r="F64" s="166">
        <v>60</v>
      </c>
      <c r="G64" s="166">
        <v>60</v>
      </c>
      <c r="H64" s="166">
        <v>60</v>
      </c>
      <c r="I64" s="166">
        <v>60</v>
      </c>
      <c r="J64" s="166">
        <v>60</v>
      </c>
      <c r="K64" s="166">
        <v>60</v>
      </c>
      <c r="L64" s="166">
        <v>60</v>
      </c>
      <c r="M64" s="166">
        <v>60</v>
      </c>
      <c r="N64" s="166">
        <v>60</v>
      </c>
      <c r="O64" s="166">
        <v>60</v>
      </c>
      <c r="P64" s="166">
        <v>60</v>
      </c>
      <c r="Q64" s="166">
        <v>60</v>
      </c>
      <c r="R64" s="166">
        <v>60</v>
      </c>
      <c r="S64" s="166">
        <v>60</v>
      </c>
      <c r="T64" s="167">
        <v>60</v>
      </c>
      <c r="U64" s="19"/>
    </row>
    <row r="65" spans="1:21" ht="36" x14ac:dyDescent="0.2">
      <c r="A65" s="164" t="s">
        <v>196</v>
      </c>
      <c r="B65" s="160" t="s">
        <v>245</v>
      </c>
      <c r="C65" s="173" t="s">
        <v>447</v>
      </c>
      <c r="D65" s="162">
        <v>8.2332495121648308E-2</v>
      </c>
      <c r="E65" s="162">
        <v>0.23490881882022813</v>
      </c>
      <c r="F65" s="162">
        <v>0.18196946586750212</v>
      </c>
      <c r="G65" s="162">
        <v>0.18454745820617863</v>
      </c>
      <c r="H65" s="170" t="s">
        <v>478</v>
      </c>
      <c r="I65" s="170" t="s">
        <v>482</v>
      </c>
      <c r="J65" s="162">
        <v>1.4979137355847945E-2</v>
      </c>
      <c r="K65" s="170" t="s">
        <v>490</v>
      </c>
      <c r="L65" s="170" t="s">
        <v>494</v>
      </c>
      <c r="M65" s="169">
        <v>1</v>
      </c>
      <c r="N65" s="162">
        <v>0.25082437218307146</v>
      </c>
      <c r="O65" s="162">
        <v>0.11737793766183482</v>
      </c>
      <c r="P65" s="170" t="s">
        <v>502</v>
      </c>
      <c r="Q65" s="162">
        <v>0.16747463367973042</v>
      </c>
      <c r="R65" s="170" t="s">
        <v>503</v>
      </c>
      <c r="S65" s="170" t="s">
        <v>504</v>
      </c>
      <c r="T65" s="171" t="s">
        <v>505</v>
      </c>
      <c r="U65" s="19"/>
    </row>
    <row r="66" spans="1:21" ht="24" x14ac:dyDescent="0.2">
      <c r="A66" s="160"/>
      <c r="B66" s="160" t="s">
        <v>246</v>
      </c>
      <c r="C66" s="168">
        <v>2.2487574120809593E-3</v>
      </c>
      <c r="D66" s="162">
        <v>0.53171359889720804</v>
      </c>
      <c r="E66" s="162">
        <v>7.0810260075685832E-2</v>
      </c>
      <c r="F66" s="162">
        <v>0.16406557263156968</v>
      </c>
      <c r="G66" s="162">
        <v>0.15807222768394658</v>
      </c>
      <c r="H66" s="162">
        <v>1.1831376022746224E-2</v>
      </c>
      <c r="I66" s="162">
        <v>4.4941986484446091E-2</v>
      </c>
      <c r="J66" s="162">
        <v>0.90956007106319592</v>
      </c>
      <c r="K66" s="162">
        <v>8.7028782131705139E-5</v>
      </c>
      <c r="L66" s="162">
        <v>1.5002559469382351E-2</v>
      </c>
      <c r="M66" s="172"/>
      <c r="N66" s="162">
        <v>5.3232339356310193E-2</v>
      </c>
      <c r="O66" s="162">
        <v>0.37176481842044784</v>
      </c>
      <c r="P66" s="162">
        <v>3.2142567722558965E-4</v>
      </c>
      <c r="Q66" s="162">
        <v>0.20089026986953781</v>
      </c>
      <c r="R66" s="162">
        <v>1.3932756616937029E-3</v>
      </c>
      <c r="S66" s="162">
        <v>7.3463699145140012E-6</v>
      </c>
      <c r="T66" s="163">
        <v>4.374812764162373E-6</v>
      </c>
      <c r="U66" s="19"/>
    </row>
    <row r="67" spans="1:21" x14ac:dyDescent="0.2">
      <c r="A67" s="164"/>
      <c r="B67" s="164" t="s">
        <v>247</v>
      </c>
      <c r="C67" s="165">
        <v>60</v>
      </c>
      <c r="D67" s="166">
        <v>60</v>
      </c>
      <c r="E67" s="166">
        <v>60</v>
      </c>
      <c r="F67" s="166">
        <v>60</v>
      </c>
      <c r="G67" s="166">
        <v>60</v>
      </c>
      <c r="H67" s="166">
        <v>60</v>
      </c>
      <c r="I67" s="166">
        <v>60</v>
      </c>
      <c r="J67" s="166">
        <v>60</v>
      </c>
      <c r="K67" s="166">
        <v>60</v>
      </c>
      <c r="L67" s="166">
        <v>60</v>
      </c>
      <c r="M67" s="166">
        <v>60</v>
      </c>
      <c r="N67" s="166">
        <v>60</v>
      </c>
      <c r="O67" s="166">
        <v>60</v>
      </c>
      <c r="P67" s="166">
        <v>60</v>
      </c>
      <c r="Q67" s="166">
        <v>60</v>
      </c>
      <c r="R67" s="166">
        <v>60</v>
      </c>
      <c r="S67" s="166">
        <v>60</v>
      </c>
      <c r="T67" s="167">
        <v>60</v>
      </c>
      <c r="U67" s="19"/>
    </row>
    <row r="68" spans="1:21" ht="36" x14ac:dyDescent="0.2">
      <c r="A68" s="164" t="s">
        <v>197</v>
      </c>
      <c r="B68" s="160" t="s">
        <v>245</v>
      </c>
      <c r="C68" s="173" t="s">
        <v>448</v>
      </c>
      <c r="D68" s="162">
        <v>3.8617363266416349E-2</v>
      </c>
      <c r="E68" s="170" t="s">
        <v>463</v>
      </c>
      <c r="F68" s="162">
        <v>-7.6366903466825786E-2</v>
      </c>
      <c r="G68" s="162">
        <v>0.18662111193148584</v>
      </c>
      <c r="H68" s="162">
        <v>0.23385531351777764</v>
      </c>
      <c r="I68" s="162">
        <v>-2.004769003475132E-2</v>
      </c>
      <c r="J68" s="170" t="s">
        <v>485</v>
      </c>
      <c r="K68" s="170" t="s">
        <v>402</v>
      </c>
      <c r="L68" s="170" t="s">
        <v>495</v>
      </c>
      <c r="M68" s="162">
        <v>0.25082437218307146</v>
      </c>
      <c r="N68" s="169">
        <v>1</v>
      </c>
      <c r="O68" s="170" t="s">
        <v>500</v>
      </c>
      <c r="P68" s="170" t="s">
        <v>506</v>
      </c>
      <c r="Q68" s="162">
        <v>0.15327329974284118</v>
      </c>
      <c r="R68" s="170" t="s">
        <v>507</v>
      </c>
      <c r="S68" s="170" t="s">
        <v>508</v>
      </c>
      <c r="T68" s="171" t="s">
        <v>509</v>
      </c>
      <c r="U68" s="19"/>
    </row>
    <row r="69" spans="1:21" ht="24" x14ac:dyDescent="0.2">
      <c r="A69" s="160"/>
      <c r="B69" s="160" t="s">
        <v>246</v>
      </c>
      <c r="C69" s="168">
        <v>5.0761762957163541E-3</v>
      </c>
      <c r="D69" s="162">
        <v>0.76956372287362995</v>
      </c>
      <c r="E69" s="162">
        <v>3.081858660988473E-3</v>
      </c>
      <c r="F69" s="162">
        <v>0.56195516781853827</v>
      </c>
      <c r="G69" s="162">
        <v>0.15336979239051088</v>
      </c>
      <c r="H69" s="162">
        <v>7.2120494776483524E-2</v>
      </c>
      <c r="I69" s="162">
        <v>0.87915750863900022</v>
      </c>
      <c r="J69" s="162">
        <v>5.9202722911824131E-3</v>
      </c>
      <c r="K69" s="162">
        <v>1.1352882687766793E-2</v>
      </c>
      <c r="L69" s="162">
        <v>3.7409985374617698E-2</v>
      </c>
      <c r="M69" s="162">
        <v>5.3232339356310193E-2</v>
      </c>
      <c r="N69" s="172"/>
      <c r="O69" s="162">
        <v>2.7783327316167911E-2</v>
      </c>
      <c r="P69" s="162">
        <v>4.5049423484816681E-5</v>
      </c>
      <c r="Q69" s="162">
        <v>0.24232351172595451</v>
      </c>
      <c r="R69" s="162">
        <v>3.5327919795221741E-5</v>
      </c>
      <c r="S69" s="162">
        <v>5.1041044469575026E-4</v>
      </c>
      <c r="T69" s="163">
        <v>2.3869041315548574E-4</v>
      </c>
      <c r="U69" s="19"/>
    </row>
    <row r="70" spans="1:21" x14ac:dyDescent="0.2">
      <c r="A70" s="164"/>
      <c r="B70" s="164" t="s">
        <v>247</v>
      </c>
      <c r="C70" s="165">
        <v>60</v>
      </c>
      <c r="D70" s="166">
        <v>60</v>
      </c>
      <c r="E70" s="166">
        <v>60</v>
      </c>
      <c r="F70" s="166">
        <v>60</v>
      </c>
      <c r="G70" s="166">
        <v>60</v>
      </c>
      <c r="H70" s="166">
        <v>60</v>
      </c>
      <c r="I70" s="166">
        <v>60</v>
      </c>
      <c r="J70" s="166">
        <v>60</v>
      </c>
      <c r="K70" s="166">
        <v>60</v>
      </c>
      <c r="L70" s="166">
        <v>60</v>
      </c>
      <c r="M70" s="166">
        <v>60</v>
      </c>
      <c r="N70" s="166">
        <v>60</v>
      </c>
      <c r="O70" s="166">
        <v>60</v>
      </c>
      <c r="P70" s="166">
        <v>60</v>
      </c>
      <c r="Q70" s="166">
        <v>60</v>
      </c>
      <c r="R70" s="166">
        <v>60</v>
      </c>
      <c r="S70" s="166">
        <v>60</v>
      </c>
      <c r="T70" s="167">
        <v>60</v>
      </c>
      <c r="U70" s="19"/>
    </row>
    <row r="71" spans="1:21" ht="36" x14ac:dyDescent="0.2">
      <c r="A71" s="164" t="s">
        <v>198</v>
      </c>
      <c r="B71" s="160" t="s">
        <v>245</v>
      </c>
      <c r="C71" s="173" t="s">
        <v>449</v>
      </c>
      <c r="D71" s="170" t="s">
        <v>458</v>
      </c>
      <c r="E71" s="170" t="s">
        <v>464</v>
      </c>
      <c r="F71" s="170" t="s">
        <v>470</v>
      </c>
      <c r="G71" s="170" t="s">
        <v>474</v>
      </c>
      <c r="H71" s="170" t="s">
        <v>407</v>
      </c>
      <c r="I71" s="162">
        <v>0.14042271525026001</v>
      </c>
      <c r="J71" s="162">
        <v>0.1378784977307394</v>
      </c>
      <c r="K71" s="170" t="s">
        <v>491</v>
      </c>
      <c r="L71" s="170" t="s">
        <v>496</v>
      </c>
      <c r="M71" s="162">
        <v>0.11737793766183482</v>
      </c>
      <c r="N71" s="170" t="s">
        <v>500</v>
      </c>
      <c r="O71" s="169">
        <v>1</v>
      </c>
      <c r="P71" s="170" t="s">
        <v>456</v>
      </c>
      <c r="Q71" s="170" t="s">
        <v>510</v>
      </c>
      <c r="R71" s="170" t="s">
        <v>511</v>
      </c>
      <c r="S71" s="162">
        <v>0.18743690144371741</v>
      </c>
      <c r="T71" s="171" t="s">
        <v>512</v>
      </c>
      <c r="U71" s="19"/>
    </row>
    <row r="72" spans="1:21" ht="24" x14ac:dyDescent="0.2">
      <c r="A72" s="160"/>
      <c r="B72" s="160" t="s">
        <v>246</v>
      </c>
      <c r="C72" s="168">
        <v>5.5743253749372217E-3</v>
      </c>
      <c r="D72" s="162">
        <v>3.8366917404419377E-5</v>
      </c>
      <c r="E72" s="162">
        <v>1.416592262942026E-6</v>
      </c>
      <c r="F72" s="162">
        <v>2.3787683619575551E-2</v>
      </c>
      <c r="G72" s="162">
        <v>2.34046722993636E-4</v>
      </c>
      <c r="H72" s="162">
        <v>4.2771442268053417E-4</v>
      </c>
      <c r="I72" s="162">
        <v>0.28455546872424092</v>
      </c>
      <c r="J72" s="162">
        <v>0.29345915672408335</v>
      </c>
      <c r="K72" s="162">
        <v>1.594772040431218E-2</v>
      </c>
      <c r="L72" s="162">
        <v>4.6129744001478535E-4</v>
      </c>
      <c r="M72" s="162">
        <v>0.37176481842044784</v>
      </c>
      <c r="N72" s="162">
        <v>2.7783327316167911E-2</v>
      </c>
      <c r="O72" s="172"/>
      <c r="P72" s="162">
        <v>2.090164512257486E-2</v>
      </c>
      <c r="Q72" s="162">
        <v>3.5971904260431687E-3</v>
      </c>
      <c r="R72" s="162">
        <v>1.7310254335450862E-2</v>
      </c>
      <c r="S72" s="162">
        <v>0.15154849999586889</v>
      </c>
      <c r="T72" s="163">
        <v>8.9843170801328138E-9</v>
      </c>
      <c r="U72" s="19"/>
    </row>
    <row r="73" spans="1:21" x14ac:dyDescent="0.2">
      <c r="A73" s="164"/>
      <c r="B73" s="164" t="s">
        <v>247</v>
      </c>
      <c r="C73" s="165">
        <v>60</v>
      </c>
      <c r="D73" s="166">
        <v>60</v>
      </c>
      <c r="E73" s="166">
        <v>60</v>
      </c>
      <c r="F73" s="166">
        <v>60</v>
      </c>
      <c r="G73" s="166">
        <v>60</v>
      </c>
      <c r="H73" s="166">
        <v>60</v>
      </c>
      <c r="I73" s="166">
        <v>60</v>
      </c>
      <c r="J73" s="166">
        <v>60</v>
      </c>
      <c r="K73" s="166">
        <v>60</v>
      </c>
      <c r="L73" s="166">
        <v>60</v>
      </c>
      <c r="M73" s="166">
        <v>60</v>
      </c>
      <c r="N73" s="166">
        <v>60</v>
      </c>
      <c r="O73" s="166">
        <v>60</v>
      </c>
      <c r="P73" s="166">
        <v>60</v>
      </c>
      <c r="Q73" s="166">
        <v>60</v>
      </c>
      <c r="R73" s="166">
        <v>60</v>
      </c>
      <c r="S73" s="166">
        <v>60</v>
      </c>
      <c r="T73" s="167">
        <v>60</v>
      </c>
      <c r="U73" s="19"/>
    </row>
    <row r="74" spans="1:21" ht="36" x14ac:dyDescent="0.2">
      <c r="A74" s="164" t="s">
        <v>199</v>
      </c>
      <c r="B74" s="160" t="s">
        <v>245</v>
      </c>
      <c r="C74" s="173" t="s">
        <v>450</v>
      </c>
      <c r="D74" s="162">
        <v>0.17064544201533335</v>
      </c>
      <c r="E74" s="170" t="s">
        <v>465</v>
      </c>
      <c r="F74" s="162">
        <v>0.22969699509473501</v>
      </c>
      <c r="G74" s="170" t="s">
        <v>475</v>
      </c>
      <c r="H74" s="162">
        <v>0.24839589034884355</v>
      </c>
      <c r="I74" s="162">
        <v>0.15490298681778158</v>
      </c>
      <c r="J74" s="170" t="s">
        <v>486</v>
      </c>
      <c r="K74" s="170" t="s">
        <v>364</v>
      </c>
      <c r="L74" s="162">
        <v>0.22105632741626419</v>
      </c>
      <c r="M74" s="170" t="s">
        <v>502</v>
      </c>
      <c r="N74" s="170" t="s">
        <v>506</v>
      </c>
      <c r="O74" s="170" t="s">
        <v>456</v>
      </c>
      <c r="P74" s="169">
        <v>1</v>
      </c>
      <c r="Q74" s="162">
        <v>0.15783418316881614</v>
      </c>
      <c r="R74" s="170" t="s">
        <v>513</v>
      </c>
      <c r="S74" s="170" t="s">
        <v>514</v>
      </c>
      <c r="T74" s="171" t="s">
        <v>356</v>
      </c>
      <c r="U74" s="19"/>
    </row>
    <row r="75" spans="1:21" ht="24" x14ac:dyDescent="0.2">
      <c r="A75" s="160"/>
      <c r="B75" s="160" t="s">
        <v>246</v>
      </c>
      <c r="C75" s="168">
        <v>2.4832782512956611E-6</v>
      </c>
      <c r="D75" s="162">
        <v>0.19237223784441074</v>
      </c>
      <c r="E75" s="162">
        <v>6.9129951215680524E-3</v>
      </c>
      <c r="F75" s="162">
        <v>7.7481994738925489E-2</v>
      </c>
      <c r="G75" s="162">
        <v>1.6840294811657746E-3</v>
      </c>
      <c r="H75" s="162">
        <v>5.5658142363841548E-2</v>
      </c>
      <c r="I75" s="162">
        <v>0.23729219288440465</v>
      </c>
      <c r="J75" s="162">
        <v>6.780086718172337E-3</v>
      </c>
      <c r="K75" s="162">
        <v>4.7580137420809604E-5</v>
      </c>
      <c r="L75" s="162">
        <v>8.9631683833003864E-2</v>
      </c>
      <c r="M75" s="162">
        <v>3.2142567722558965E-4</v>
      </c>
      <c r="N75" s="162">
        <v>4.5049423484816681E-5</v>
      </c>
      <c r="O75" s="162">
        <v>2.090164512257486E-2</v>
      </c>
      <c r="P75" s="172"/>
      <c r="Q75" s="162">
        <v>0.22842465507466483</v>
      </c>
      <c r="R75" s="162">
        <v>1.271112038097559E-5</v>
      </c>
      <c r="S75" s="162">
        <v>2.2918419369600181E-6</v>
      </c>
      <c r="T75" s="163">
        <v>5.422072603107544E-8</v>
      </c>
      <c r="U75" s="19"/>
    </row>
    <row r="76" spans="1:21" x14ac:dyDescent="0.2">
      <c r="A76" s="164"/>
      <c r="B76" s="164" t="s">
        <v>247</v>
      </c>
      <c r="C76" s="165">
        <v>60</v>
      </c>
      <c r="D76" s="166">
        <v>60</v>
      </c>
      <c r="E76" s="166">
        <v>60</v>
      </c>
      <c r="F76" s="166">
        <v>60</v>
      </c>
      <c r="G76" s="166">
        <v>60</v>
      </c>
      <c r="H76" s="166">
        <v>60</v>
      </c>
      <c r="I76" s="166">
        <v>60</v>
      </c>
      <c r="J76" s="166">
        <v>60</v>
      </c>
      <c r="K76" s="166">
        <v>60</v>
      </c>
      <c r="L76" s="166">
        <v>60</v>
      </c>
      <c r="M76" s="166">
        <v>60</v>
      </c>
      <c r="N76" s="166">
        <v>60</v>
      </c>
      <c r="O76" s="166">
        <v>60</v>
      </c>
      <c r="P76" s="166">
        <v>60</v>
      </c>
      <c r="Q76" s="166">
        <v>60</v>
      </c>
      <c r="R76" s="166">
        <v>60</v>
      </c>
      <c r="S76" s="166">
        <v>60</v>
      </c>
      <c r="T76" s="167">
        <v>60</v>
      </c>
      <c r="U76" s="19"/>
    </row>
    <row r="77" spans="1:21" ht="36" x14ac:dyDescent="0.2">
      <c r="A77" s="164" t="s">
        <v>200</v>
      </c>
      <c r="B77" s="160" t="s">
        <v>245</v>
      </c>
      <c r="C77" s="173" t="s">
        <v>405</v>
      </c>
      <c r="D77" s="170" t="s">
        <v>402</v>
      </c>
      <c r="E77" s="170" t="s">
        <v>386</v>
      </c>
      <c r="F77" s="162">
        <v>0.17923292405927116</v>
      </c>
      <c r="G77" s="170" t="s">
        <v>476</v>
      </c>
      <c r="H77" s="170" t="s">
        <v>479</v>
      </c>
      <c r="I77" s="162">
        <v>0.14822301319061834</v>
      </c>
      <c r="J77" s="162">
        <v>3.4325339726500849E-2</v>
      </c>
      <c r="K77" s="162">
        <v>0.17230979437788746</v>
      </c>
      <c r="L77" s="170" t="s">
        <v>497</v>
      </c>
      <c r="M77" s="162">
        <v>0.16747463367973042</v>
      </c>
      <c r="N77" s="162">
        <v>0.15327329974284118</v>
      </c>
      <c r="O77" s="170" t="s">
        <v>510</v>
      </c>
      <c r="P77" s="162">
        <v>0.15783418316881614</v>
      </c>
      <c r="Q77" s="169">
        <v>1</v>
      </c>
      <c r="R77" s="162">
        <v>0.11230449269992854</v>
      </c>
      <c r="S77" s="162">
        <v>4.1692098641495211E-3</v>
      </c>
      <c r="T77" s="171" t="s">
        <v>515</v>
      </c>
      <c r="U77" s="19"/>
    </row>
    <row r="78" spans="1:21" ht="24" x14ac:dyDescent="0.2">
      <c r="A78" s="160"/>
      <c r="B78" s="160" t="s">
        <v>246</v>
      </c>
      <c r="C78" s="168">
        <v>4.2918903955983495E-2</v>
      </c>
      <c r="D78" s="162">
        <v>1.1306300546310535E-2</v>
      </c>
      <c r="E78" s="162">
        <v>7.6210589985208754E-3</v>
      </c>
      <c r="F78" s="162">
        <v>0.17060816661225767</v>
      </c>
      <c r="G78" s="162">
        <v>1.8498729787292268E-2</v>
      </c>
      <c r="H78" s="162">
        <v>9.000165866022404E-3</v>
      </c>
      <c r="I78" s="162">
        <v>0.25837720586838553</v>
      </c>
      <c r="J78" s="162">
        <v>0.79458106146804286</v>
      </c>
      <c r="K78" s="162">
        <v>0.1880060738560255</v>
      </c>
      <c r="L78" s="162">
        <v>3.1285612798715814E-3</v>
      </c>
      <c r="M78" s="162">
        <v>0.20089026986953781</v>
      </c>
      <c r="N78" s="162">
        <v>0.24232351172595451</v>
      </c>
      <c r="O78" s="162">
        <v>3.5971904260431687E-3</v>
      </c>
      <c r="P78" s="162">
        <v>0.22842465507466483</v>
      </c>
      <c r="Q78" s="172"/>
      <c r="R78" s="162">
        <v>0.39293065245450964</v>
      </c>
      <c r="S78" s="162">
        <v>0.97477881457266202</v>
      </c>
      <c r="T78" s="163">
        <v>4.8947330743930267E-5</v>
      </c>
      <c r="U78" s="19"/>
    </row>
    <row r="79" spans="1:21" x14ac:dyDescent="0.2">
      <c r="A79" s="164"/>
      <c r="B79" s="164" t="s">
        <v>247</v>
      </c>
      <c r="C79" s="165">
        <v>60</v>
      </c>
      <c r="D79" s="166">
        <v>60</v>
      </c>
      <c r="E79" s="166">
        <v>60</v>
      </c>
      <c r="F79" s="166">
        <v>60</v>
      </c>
      <c r="G79" s="166">
        <v>60</v>
      </c>
      <c r="H79" s="166">
        <v>60</v>
      </c>
      <c r="I79" s="166">
        <v>60</v>
      </c>
      <c r="J79" s="166">
        <v>60</v>
      </c>
      <c r="K79" s="166">
        <v>60</v>
      </c>
      <c r="L79" s="166">
        <v>60</v>
      </c>
      <c r="M79" s="166">
        <v>60</v>
      </c>
      <c r="N79" s="166">
        <v>60</v>
      </c>
      <c r="O79" s="166">
        <v>60</v>
      </c>
      <c r="P79" s="166">
        <v>60</v>
      </c>
      <c r="Q79" s="166">
        <v>60</v>
      </c>
      <c r="R79" s="166">
        <v>60</v>
      </c>
      <c r="S79" s="166">
        <v>60</v>
      </c>
      <c r="T79" s="167">
        <v>60</v>
      </c>
      <c r="U79" s="19"/>
    </row>
    <row r="80" spans="1:21" ht="36" x14ac:dyDescent="0.2">
      <c r="A80" s="164" t="s">
        <v>201</v>
      </c>
      <c r="B80" s="160" t="s">
        <v>245</v>
      </c>
      <c r="C80" s="173" t="s">
        <v>451</v>
      </c>
      <c r="D80" s="162">
        <v>-3.1179317681223201E-2</v>
      </c>
      <c r="E80" s="170" t="s">
        <v>466</v>
      </c>
      <c r="F80" s="162">
        <v>3.6994777614879196E-2</v>
      </c>
      <c r="G80" s="162">
        <v>0.25352078148920282</v>
      </c>
      <c r="H80" s="170" t="s">
        <v>427</v>
      </c>
      <c r="I80" s="162">
        <v>-7.8859788507473771E-2</v>
      </c>
      <c r="J80" s="170" t="s">
        <v>487</v>
      </c>
      <c r="K80" s="170" t="s">
        <v>423</v>
      </c>
      <c r="L80" s="170" t="s">
        <v>498</v>
      </c>
      <c r="M80" s="170" t="s">
        <v>503</v>
      </c>
      <c r="N80" s="170" t="s">
        <v>507</v>
      </c>
      <c r="O80" s="170" t="s">
        <v>511</v>
      </c>
      <c r="P80" s="170" t="s">
        <v>513</v>
      </c>
      <c r="Q80" s="162">
        <v>0.11230449269992854</v>
      </c>
      <c r="R80" s="169">
        <v>1</v>
      </c>
      <c r="S80" s="162">
        <v>0.15750606134492987</v>
      </c>
      <c r="T80" s="171" t="s">
        <v>516</v>
      </c>
      <c r="U80" s="19"/>
    </row>
    <row r="81" spans="1:21" ht="24" x14ac:dyDescent="0.2">
      <c r="A81" s="160"/>
      <c r="B81" s="160" t="s">
        <v>246</v>
      </c>
      <c r="C81" s="168">
        <v>3.4440915536471372E-5</v>
      </c>
      <c r="D81" s="162">
        <v>0.81305174705864991</v>
      </c>
      <c r="E81" s="162">
        <v>1.3357776664633952E-2</v>
      </c>
      <c r="F81" s="162">
        <v>0.77899551670080847</v>
      </c>
      <c r="G81" s="162">
        <v>5.0640398432981709E-2</v>
      </c>
      <c r="H81" s="162">
        <v>2.861204387798507E-2</v>
      </c>
      <c r="I81" s="162">
        <v>0.54921992015867083</v>
      </c>
      <c r="J81" s="162">
        <v>3.3002117434387274E-2</v>
      </c>
      <c r="K81" s="162">
        <v>3.9948417896670953E-4</v>
      </c>
      <c r="L81" s="162">
        <v>6.8377102485492141E-4</v>
      </c>
      <c r="M81" s="162">
        <v>1.3932756616937029E-3</v>
      </c>
      <c r="N81" s="162">
        <v>3.5327919795221741E-5</v>
      </c>
      <c r="O81" s="162">
        <v>1.7310254335450862E-2</v>
      </c>
      <c r="P81" s="162">
        <v>1.271112038097559E-5</v>
      </c>
      <c r="Q81" s="162">
        <v>0.39293065245450964</v>
      </c>
      <c r="R81" s="172"/>
      <c r="S81" s="162">
        <v>0.22940571199299642</v>
      </c>
      <c r="T81" s="163">
        <v>4.13801034786521E-5</v>
      </c>
      <c r="U81" s="19"/>
    </row>
    <row r="82" spans="1:21" x14ac:dyDescent="0.2">
      <c r="A82" s="164"/>
      <c r="B82" s="164" t="s">
        <v>247</v>
      </c>
      <c r="C82" s="165">
        <v>60</v>
      </c>
      <c r="D82" s="166">
        <v>60</v>
      </c>
      <c r="E82" s="166">
        <v>60</v>
      </c>
      <c r="F82" s="166">
        <v>60</v>
      </c>
      <c r="G82" s="166">
        <v>60</v>
      </c>
      <c r="H82" s="166">
        <v>60</v>
      </c>
      <c r="I82" s="166">
        <v>60</v>
      </c>
      <c r="J82" s="166">
        <v>60</v>
      </c>
      <c r="K82" s="166">
        <v>60</v>
      </c>
      <c r="L82" s="166">
        <v>60</v>
      </c>
      <c r="M82" s="166">
        <v>60</v>
      </c>
      <c r="N82" s="166">
        <v>60</v>
      </c>
      <c r="O82" s="166">
        <v>60</v>
      </c>
      <c r="P82" s="166">
        <v>60</v>
      </c>
      <c r="Q82" s="166">
        <v>60</v>
      </c>
      <c r="R82" s="166">
        <v>60</v>
      </c>
      <c r="S82" s="166">
        <v>60</v>
      </c>
      <c r="T82" s="167">
        <v>60</v>
      </c>
      <c r="U82" s="19"/>
    </row>
    <row r="83" spans="1:21" ht="36" x14ac:dyDescent="0.2">
      <c r="A83" s="164" t="s">
        <v>202</v>
      </c>
      <c r="B83" s="160" t="s">
        <v>245</v>
      </c>
      <c r="C83" s="173" t="s">
        <v>377</v>
      </c>
      <c r="D83" s="162">
        <v>0.21008733044557232</v>
      </c>
      <c r="E83" s="162">
        <v>0.23416415236164725</v>
      </c>
      <c r="F83" s="162">
        <v>0.18084446644104568</v>
      </c>
      <c r="G83" s="162">
        <v>0.24452686881246372</v>
      </c>
      <c r="H83" s="162">
        <v>0.24116992063000064</v>
      </c>
      <c r="I83" s="170" t="s">
        <v>483</v>
      </c>
      <c r="J83" s="170" t="s">
        <v>427</v>
      </c>
      <c r="K83" s="170" t="s">
        <v>492</v>
      </c>
      <c r="L83" s="162">
        <v>0.18887665721477132</v>
      </c>
      <c r="M83" s="170" t="s">
        <v>504</v>
      </c>
      <c r="N83" s="170" t="s">
        <v>508</v>
      </c>
      <c r="O83" s="162">
        <v>0.18743690144371741</v>
      </c>
      <c r="P83" s="170" t="s">
        <v>514</v>
      </c>
      <c r="Q83" s="162">
        <v>4.1692098641495211E-3</v>
      </c>
      <c r="R83" s="162">
        <v>0.15750606134492987</v>
      </c>
      <c r="S83" s="169">
        <v>1</v>
      </c>
      <c r="T83" s="171" t="s">
        <v>517</v>
      </c>
      <c r="U83" s="19"/>
    </row>
    <row r="84" spans="1:21" ht="24" x14ac:dyDescent="0.2">
      <c r="A84" s="160"/>
      <c r="B84" s="160" t="s">
        <v>246</v>
      </c>
      <c r="C84" s="168">
        <v>1.8052489007874204E-4</v>
      </c>
      <c r="D84" s="162">
        <v>0.10715048101232487</v>
      </c>
      <c r="E84" s="162">
        <v>7.1734407269646958E-2</v>
      </c>
      <c r="F84" s="162">
        <v>0.16673260088102587</v>
      </c>
      <c r="G84" s="162">
        <v>5.9707491082765719E-2</v>
      </c>
      <c r="H84" s="162">
        <v>6.3410748064855957E-2</v>
      </c>
      <c r="I84" s="162">
        <v>2.6162828313436207E-2</v>
      </c>
      <c r="J84" s="162">
        <v>2.8543085220372827E-2</v>
      </c>
      <c r="K84" s="162">
        <v>6.6845509380797901E-3</v>
      </c>
      <c r="L84" s="162">
        <v>0.14837338920601992</v>
      </c>
      <c r="M84" s="162">
        <v>7.3463699145140012E-6</v>
      </c>
      <c r="N84" s="162">
        <v>5.1041044469575026E-4</v>
      </c>
      <c r="O84" s="162">
        <v>0.15154849999586889</v>
      </c>
      <c r="P84" s="162">
        <v>2.2918419369600181E-6</v>
      </c>
      <c r="Q84" s="162">
        <v>0.97477881457266202</v>
      </c>
      <c r="R84" s="162">
        <v>0.22940571199299642</v>
      </c>
      <c r="S84" s="172"/>
      <c r="T84" s="163">
        <v>1.3853157557462737E-5</v>
      </c>
      <c r="U84" s="19"/>
    </row>
    <row r="85" spans="1:21" x14ac:dyDescent="0.2">
      <c r="A85" s="164"/>
      <c r="B85" s="164" t="s">
        <v>247</v>
      </c>
      <c r="C85" s="165">
        <v>60</v>
      </c>
      <c r="D85" s="166">
        <v>60</v>
      </c>
      <c r="E85" s="166">
        <v>60</v>
      </c>
      <c r="F85" s="166">
        <v>60</v>
      </c>
      <c r="G85" s="166">
        <v>60</v>
      </c>
      <c r="H85" s="166">
        <v>60</v>
      </c>
      <c r="I85" s="166">
        <v>60</v>
      </c>
      <c r="J85" s="166">
        <v>60</v>
      </c>
      <c r="K85" s="166">
        <v>60</v>
      </c>
      <c r="L85" s="166">
        <v>60</v>
      </c>
      <c r="M85" s="166">
        <v>60</v>
      </c>
      <c r="N85" s="166">
        <v>60</v>
      </c>
      <c r="O85" s="166">
        <v>60</v>
      </c>
      <c r="P85" s="166">
        <v>60</v>
      </c>
      <c r="Q85" s="166">
        <v>60</v>
      </c>
      <c r="R85" s="166">
        <v>60</v>
      </c>
      <c r="S85" s="166">
        <v>60</v>
      </c>
      <c r="T85" s="167">
        <v>60</v>
      </c>
      <c r="U85" s="19"/>
    </row>
    <row r="86" spans="1:21" ht="36" x14ac:dyDescent="0.2">
      <c r="A86" s="164" t="s">
        <v>263</v>
      </c>
      <c r="B86" s="160" t="s">
        <v>245</v>
      </c>
      <c r="C86" s="173" t="s">
        <v>452</v>
      </c>
      <c r="D86" s="170" t="s">
        <v>379</v>
      </c>
      <c r="E86" s="170" t="s">
        <v>467</v>
      </c>
      <c r="F86" s="170" t="s">
        <v>471</v>
      </c>
      <c r="G86" s="170" t="s">
        <v>477</v>
      </c>
      <c r="H86" s="170" t="s">
        <v>450</v>
      </c>
      <c r="I86" s="170" t="s">
        <v>428</v>
      </c>
      <c r="J86" s="170" t="s">
        <v>488</v>
      </c>
      <c r="K86" s="170" t="s">
        <v>493</v>
      </c>
      <c r="L86" s="170" t="s">
        <v>499</v>
      </c>
      <c r="M86" s="170" t="s">
        <v>505</v>
      </c>
      <c r="N86" s="170" t="s">
        <v>509</v>
      </c>
      <c r="O86" s="170" t="s">
        <v>512</v>
      </c>
      <c r="P86" s="170" t="s">
        <v>356</v>
      </c>
      <c r="Q86" s="170" t="s">
        <v>515</v>
      </c>
      <c r="R86" s="170" t="s">
        <v>516</v>
      </c>
      <c r="S86" s="170" t="s">
        <v>517</v>
      </c>
      <c r="T86" s="174">
        <v>1</v>
      </c>
      <c r="U86" s="19"/>
    </row>
    <row r="87" spans="1:21" ht="24" x14ac:dyDescent="0.2">
      <c r="A87" s="160"/>
      <c r="B87" s="160" t="s">
        <v>246</v>
      </c>
      <c r="C87" s="168">
        <v>3.7988124550019913E-9</v>
      </c>
      <c r="D87" s="162">
        <v>8.5369882614279679E-7</v>
      </c>
      <c r="E87" s="162">
        <v>2.9301005202560828E-10</v>
      </c>
      <c r="F87" s="162">
        <v>1.0255889378092816E-4</v>
      </c>
      <c r="G87" s="162">
        <v>3.6749305594409546E-10</v>
      </c>
      <c r="H87" s="162">
        <v>2.4526995371003693E-6</v>
      </c>
      <c r="I87" s="162">
        <v>1.3610391882622826E-4</v>
      </c>
      <c r="J87" s="162">
        <v>3.8312382103486607E-2</v>
      </c>
      <c r="K87" s="162">
        <v>2.2566559821845054E-7</v>
      </c>
      <c r="L87" s="162">
        <v>5.858362916119235E-8</v>
      </c>
      <c r="M87" s="162">
        <v>4.374812764162373E-6</v>
      </c>
      <c r="N87" s="162">
        <v>2.3869041315548574E-4</v>
      </c>
      <c r="O87" s="162">
        <v>8.9843170801328138E-9</v>
      </c>
      <c r="P87" s="162">
        <v>5.422072603107544E-8</v>
      </c>
      <c r="Q87" s="162">
        <v>4.8947330743930267E-5</v>
      </c>
      <c r="R87" s="162">
        <v>4.13801034786521E-5</v>
      </c>
      <c r="S87" s="162">
        <v>1.3853157557462737E-5</v>
      </c>
      <c r="T87" s="175"/>
      <c r="U87" s="19"/>
    </row>
    <row r="88" spans="1:21" x14ac:dyDescent="0.2">
      <c r="A88" s="176"/>
      <c r="B88" s="176" t="s">
        <v>247</v>
      </c>
      <c r="C88" s="177">
        <v>60</v>
      </c>
      <c r="D88" s="178">
        <v>60</v>
      </c>
      <c r="E88" s="178">
        <v>60</v>
      </c>
      <c r="F88" s="178">
        <v>60</v>
      </c>
      <c r="G88" s="178">
        <v>60</v>
      </c>
      <c r="H88" s="178">
        <v>60</v>
      </c>
      <c r="I88" s="178">
        <v>60</v>
      </c>
      <c r="J88" s="178">
        <v>60</v>
      </c>
      <c r="K88" s="178">
        <v>60</v>
      </c>
      <c r="L88" s="178">
        <v>60</v>
      </c>
      <c r="M88" s="178">
        <v>60</v>
      </c>
      <c r="N88" s="178">
        <v>60</v>
      </c>
      <c r="O88" s="178">
        <v>60</v>
      </c>
      <c r="P88" s="178">
        <v>60</v>
      </c>
      <c r="Q88" s="178">
        <v>60</v>
      </c>
      <c r="R88" s="178">
        <v>60</v>
      </c>
      <c r="S88" s="178">
        <v>60</v>
      </c>
      <c r="T88" s="179">
        <v>60</v>
      </c>
      <c r="U88" s="19"/>
    </row>
    <row r="89" spans="1:21" ht="14.25" customHeight="1" x14ac:dyDescent="0.2">
      <c r="A89" s="308" t="s">
        <v>250</v>
      </c>
      <c r="B89" s="308"/>
      <c r="C89" s="308"/>
      <c r="D89" s="308"/>
      <c r="E89" s="308"/>
      <c r="F89" s="308"/>
      <c r="G89" s="308"/>
      <c r="H89" s="308"/>
      <c r="I89" s="308"/>
      <c r="J89" s="308"/>
      <c r="K89" s="308"/>
      <c r="L89" s="308"/>
      <c r="M89" s="308"/>
      <c r="N89" s="308"/>
      <c r="O89" s="308"/>
      <c r="P89" s="308"/>
      <c r="Q89" s="308"/>
      <c r="R89" s="308"/>
      <c r="S89" s="308"/>
      <c r="T89" s="308"/>
      <c r="U89" s="19"/>
    </row>
    <row r="90" spans="1:21" ht="12.75" customHeight="1" x14ac:dyDescent="0.2">
      <c r="A90" s="309" t="s">
        <v>251</v>
      </c>
      <c r="B90" s="309"/>
      <c r="C90" s="309"/>
      <c r="D90" s="309"/>
      <c r="E90" s="309"/>
      <c r="F90" s="309"/>
      <c r="G90" s="309"/>
      <c r="H90" s="309"/>
      <c r="I90" s="309"/>
      <c r="J90" s="309"/>
      <c r="K90" s="309"/>
      <c r="L90" s="309"/>
      <c r="M90" s="309"/>
      <c r="N90" s="309"/>
      <c r="O90" s="309"/>
      <c r="P90" s="309"/>
      <c r="Q90" s="309"/>
      <c r="R90" s="309"/>
      <c r="S90" s="309"/>
      <c r="T90" s="309"/>
      <c r="U90" s="19"/>
    </row>
  </sheetData>
  <mergeCells count="6">
    <mergeCell ref="B5:F8"/>
    <mergeCell ref="A33:T33"/>
    <mergeCell ref="A89:T89"/>
    <mergeCell ref="A90:T90"/>
    <mergeCell ref="A2:T3"/>
    <mergeCell ref="B12:F1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"/>
  <sheetViews>
    <sheetView topLeftCell="E1" workbookViewId="0">
      <selection activeCell="AD11" sqref="AD11"/>
    </sheetView>
  </sheetViews>
  <sheetFormatPr defaultRowHeight="12.75" x14ac:dyDescent="0.2"/>
  <cols>
    <col min="1" max="2" width="12.85546875" customWidth="1"/>
    <col min="3" max="3" width="11.5703125" customWidth="1"/>
    <col min="4" max="4" width="15.42578125" customWidth="1"/>
    <col min="5" max="5" width="11.42578125" customWidth="1"/>
    <col min="6" max="6" width="4.42578125" customWidth="1"/>
    <col min="7" max="7" width="4.28515625" customWidth="1"/>
    <col min="8" max="9" width="4.42578125" customWidth="1"/>
    <col min="10" max="10" width="4.28515625" customWidth="1"/>
    <col min="11" max="11" width="4.140625" customWidth="1"/>
    <col min="12" max="14" width="4.42578125" customWidth="1"/>
    <col min="15" max="15" width="5.140625" customWidth="1"/>
    <col min="16" max="16" width="5" customWidth="1"/>
    <col min="17" max="17" width="4.85546875" customWidth="1"/>
    <col min="18" max="18" width="5.140625" customWidth="1"/>
    <col min="19" max="19" width="5.42578125" customWidth="1"/>
    <col min="20" max="21" width="5.140625" customWidth="1"/>
    <col min="22" max="25" width="5" customWidth="1"/>
    <col min="27" max="27" width="9.140625" style="13"/>
    <col min="29" max="29" width="14.7109375" customWidth="1"/>
    <col min="30" max="30" width="17" customWidth="1"/>
  </cols>
  <sheetData>
    <row r="1" spans="1:30" x14ac:dyDescent="0.2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11" t="s">
        <v>203</v>
      </c>
      <c r="G1" s="11" t="s">
        <v>204</v>
      </c>
      <c r="H1" s="11" t="s">
        <v>205</v>
      </c>
      <c r="I1" s="11" t="s">
        <v>206</v>
      </c>
      <c r="J1" s="11" t="s">
        <v>207</v>
      </c>
      <c r="K1" s="11" t="s">
        <v>208</v>
      </c>
      <c r="L1" s="11" t="s">
        <v>209</v>
      </c>
      <c r="M1" s="11" t="s">
        <v>210</v>
      </c>
      <c r="N1" s="11" t="s">
        <v>211</v>
      </c>
      <c r="O1" s="11" t="s">
        <v>212</v>
      </c>
      <c r="P1" s="11" t="s">
        <v>213</v>
      </c>
      <c r="Q1" s="11" t="s">
        <v>214</v>
      </c>
      <c r="R1" s="11" t="s">
        <v>215</v>
      </c>
      <c r="S1" s="11" t="s">
        <v>216</v>
      </c>
      <c r="T1" s="11" t="s">
        <v>217</v>
      </c>
      <c r="U1" s="11" t="s">
        <v>218</v>
      </c>
      <c r="V1" s="11" t="s">
        <v>222</v>
      </c>
      <c r="W1" s="11" t="s">
        <v>219</v>
      </c>
      <c r="X1" s="11" t="s">
        <v>220</v>
      </c>
      <c r="Y1" s="11" t="s">
        <v>221</v>
      </c>
      <c r="Z1" s="11" t="s">
        <v>223</v>
      </c>
      <c r="AA1" s="11" t="s">
        <v>238</v>
      </c>
    </row>
    <row r="2" spans="1:30" x14ac:dyDescent="0.2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7">
        <v>2</v>
      </c>
      <c r="G2" s="7">
        <v>2</v>
      </c>
      <c r="H2" s="8">
        <v>3</v>
      </c>
      <c r="I2" s="7">
        <v>2</v>
      </c>
      <c r="J2" s="7">
        <v>2</v>
      </c>
      <c r="K2" s="8">
        <v>2</v>
      </c>
      <c r="L2" s="8">
        <v>2</v>
      </c>
      <c r="M2" s="7">
        <v>2</v>
      </c>
      <c r="N2" s="7">
        <v>4</v>
      </c>
      <c r="O2" s="7">
        <v>3</v>
      </c>
      <c r="P2" s="8">
        <v>1</v>
      </c>
      <c r="Q2" s="8">
        <v>2</v>
      </c>
      <c r="R2" s="8">
        <v>1</v>
      </c>
      <c r="S2" s="8">
        <v>3</v>
      </c>
      <c r="T2" s="8">
        <v>1</v>
      </c>
      <c r="U2" s="12">
        <v>3</v>
      </c>
      <c r="V2" s="7">
        <v>3</v>
      </c>
      <c r="W2" s="7">
        <v>2</v>
      </c>
      <c r="X2" s="8">
        <v>2</v>
      </c>
      <c r="Y2" s="8">
        <v>2</v>
      </c>
      <c r="Z2" s="9">
        <f t="shared" ref="Z2:Z33" si="0">SUM(F2:Y2)</f>
        <v>44</v>
      </c>
      <c r="AA2" s="13" t="str">
        <f>IF(Z2&lt;44.213,"RENDAH",IF(Z2&lt;62.686,"SEDANG",IF(Z2&gt;62.686,"TINGGI")))</f>
        <v>RENDAH</v>
      </c>
    </row>
    <row r="3" spans="1:30" x14ac:dyDescent="0.2">
      <c r="A3" s="1" t="s">
        <v>15</v>
      </c>
      <c r="B3" s="1" t="s">
        <v>10</v>
      </c>
      <c r="C3" s="1" t="s">
        <v>16</v>
      </c>
      <c r="D3" s="1" t="s">
        <v>17</v>
      </c>
      <c r="E3" s="1" t="s">
        <v>13</v>
      </c>
      <c r="F3" s="7">
        <v>2</v>
      </c>
      <c r="G3" s="7">
        <v>2</v>
      </c>
      <c r="H3" s="8">
        <v>2</v>
      </c>
      <c r="I3" s="7">
        <v>3</v>
      </c>
      <c r="J3" s="7">
        <v>2</v>
      </c>
      <c r="K3" s="8">
        <v>2</v>
      </c>
      <c r="L3" s="8">
        <v>2</v>
      </c>
      <c r="M3" s="7">
        <v>2</v>
      </c>
      <c r="N3" s="7">
        <v>2</v>
      </c>
      <c r="O3" s="7">
        <v>3</v>
      </c>
      <c r="P3" s="8">
        <v>2</v>
      </c>
      <c r="Q3" s="8">
        <v>2</v>
      </c>
      <c r="R3" s="8">
        <v>3</v>
      </c>
      <c r="S3" s="8">
        <v>3</v>
      </c>
      <c r="T3" s="8">
        <v>2</v>
      </c>
      <c r="U3" s="12">
        <v>3</v>
      </c>
      <c r="V3" s="7">
        <v>2</v>
      </c>
      <c r="W3" s="7">
        <v>2</v>
      </c>
      <c r="X3" s="8">
        <v>2</v>
      </c>
      <c r="Y3" s="8">
        <v>2</v>
      </c>
      <c r="Z3" s="9">
        <f t="shared" si="0"/>
        <v>45</v>
      </c>
      <c r="AA3" s="13" t="str">
        <f t="shared" ref="AA3:AA61" si="1">IF(Z3&lt;44.213,"RENDAH",IF(Z3&lt;62.686,"SEDANG",IF(Z3&gt;62.686,"TINGGI")))</f>
        <v>SEDANG</v>
      </c>
    </row>
    <row r="4" spans="1:30" x14ac:dyDescent="0.2">
      <c r="A4" s="1" t="s">
        <v>19</v>
      </c>
      <c r="B4" s="1" t="s">
        <v>10</v>
      </c>
      <c r="C4" s="1" t="s">
        <v>20</v>
      </c>
      <c r="D4" s="1" t="s">
        <v>12</v>
      </c>
      <c r="E4" s="1" t="s">
        <v>21</v>
      </c>
      <c r="F4" s="7">
        <v>3</v>
      </c>
      <c r="G4" s="7">
        <v>3</v>
      </c>
      <c r="H4" s="8">
        <v>3</v>
      </c>
      <c r="I4" s="7">
        <v>3</v>
      </c>
      <c r="J4" s="7">
        <v>3</v>
      </c>
      <c r="K4" s="8">
        <v>4</v>
      </c>
      <c r="L4" s="8">
        <v>2</v>
      </c>
      <c r="M4" s="7">
        <v>3</v>
      </c>
      <c r="N4" s="7">
        <v>4</v>
      </c>
      <c r="O4" s="7">
        <v>3</v>
      </c>
      <c r="P4" s="8">
        <v>3</v>
      </c>
      <c r="Q4" s="8">
        <v>3</v>
      </c>
      <c r="R4" s="8">
        <v>2</v>
      </c>
      <c r="S4" s="8">
        <v>1</v>
      </c>
      <c r="T4" s="8">
        <v>3</v>
      </c>
      <c r="U4" s="12">
        <v>2</v>
      </c>
      <c r="V4" s="7">
        <v>3</v>
      </c>
      <c r="W4" s="7">
        <v>3</v>
      </c>
      <c r="X4" s="8">
        <v>2</v>
      </c>
      <c r="Y4" s="8">
        <v>3</v>
      </c>
      <c r="Z4" s="9">
        <f t="shared" si="0"/>
        <v>56</v>
      </c>
      <c r="AA4" s="13" t="str">
        <f t="shared" si="1"/>
        <v>SEDANG</v>
      </c>
    </row>
    <row r="5" spans="1:30" x14ac:dyDescent="0.2">
      <c r="A5" s="1" t="s">
        <v>23</v>
      </c>
      <c r="B5" s="1" t="s">
        <v>24</v>
      </c>
      <c r="C5" s="1" t="s">
        <v>25</v>
      </c>
      <c r="D5" s="1" t="s">
        <v>17</v>
      </c>
      <c r="E5" s="1" t="s">
        <v>26</v>
      </c>
      <c r="F5" s="7">
        <v>4</v>
      </c>
      <c r="G5" s="7">
        <v>4</v>
      </c>
      <c r="H5" s="8">
        <v>4</v>
      </c>
      <c r="I5" s="7">
        <v>4</v>
      </c>
      <c r="J5" s="7">
        <v>3</v>
      </c>
      <c r="K5" s="8">
        <v>3</v>
      </c>
      <c r="L5" s="8">
        <v>3</v>
      </c>
      <c r="M5" s="7">
        <v>3</v>
      </c>
      <c r="N5" s="7">
        <v>3</v>
      </c>
      <c r="O5" s="7">
        <v>3</v>
      </c>
      <c r="P5" s="8">
        <v>3</v>
      </c>
      <c r="Q5" s="8">
        <v>3</v>
      </c>
      <c r="R5" s="8">
        <v>3</v>
      </c>
      <c r="S5" s="8">
        <v>3</v>
      </c>
      <c r="T5" s="8">
        <v>3</v>
      </c>
      <c r="U5" s="12">
        <v>2</v>
      </c>
      <c r="V5" s="7">
        <v>3</v>
      </c>
      <c r="W5" s="7">
        <v>3</v>
      </c>
      <c r="X5" s="8">
        <v>3</v>
      </c>
      <c r="Y5" s="8">
        <v>3</v>
      </c>
      <c r="Z5" s="9">
        <f t="shared" si="0"/>
        <v>63</v>
      </c>
      <c r="AA5" s="13" t="str">
        <f t="shared" si="1"/>
        <v>TINGGI</v>
      </c>
    </row>
    <row r="6" spans="1:30" x14ac:dyDescent="0.2">
      <c r="A6" s="1" t="s">
        <v>28</v>
      </c>
      <c r="B6" s="1" t="s">
        <v>10</v>
      </c>
      <c r="C6" s="1" t="s">
        <v>29</v>
      </c>
      <c r="D6" s="1" t="s">
        <v>12</v>
      </c>
      <c r="E6" s="1" t="s">
        <v>26</v>
      </c>
      <c r="F6" s="7">
        <v>3</v>
      </c>
      <c r="G6" s="7">
        <v>3</v>
      </c>
      <c r="H6" s="8">
        <v>3</v>
      </c>
      <c r="I6" s="7">
        <v>3</v>
      </c>
      <c r="J6" s="7">
        <v>3</v>
      </c>
      <c r="K6" s="8">
        <v>3</v>
      </c>
      <c r="L6" s="8">
        <v>3</v>
      </c>
      <c r="M6" s="7">
        <v>3</v>
      </c>
      <c r="N6" s="7">
        <v>3</v>
      </c>
      <c r="O6" s="7">
        <v>3</v>
      </c>
      <c r="P6" s="8">
        <v>3</v>
      </c>
      <c r="Q6" s="8">
        <v>2</v>
      </c>
      <c r="R6" s="8">
        <v>3</v>
      </c>
      <c r="S6" s="8">
        <v>3</v>
      </c>
      <c r="T6" s="8">
        <v>3</v>
      </c>
      <c r="U6" s="12">
        <v>2</v>
      </c>
      <c r="V6" s="7">
        <v>3</v>
      </c>
      <c r="W6" s="7">
        <v>3</v>
      </c>
      <c r="X6" s="8">
        <v>3</v>
      </c>
      <c r="Y6" s="8">
        <v>3</v>
      </c>
      <c r="Z6" s="9">
        <f t="shared" si="0"/>
        <v>58</v>
      </c>
      <c r="AA6" s="13" t="str">
        <f t="shared" si="1"/>
        <v>SEDANG</v>
      </c>
    </row>
    <row r="7" spans="1:30" x14ac:dyDescent="0.2">
      <c r="A7" s="1" t="s">
        <v>31</v>
      </c>
      <c r="B7" s="1" t="s">
        <v>10</v>
      </c>
      <c r="C7" s="1" t="s">
        <v>11</v>
      </c>
      <c r="D7" s="1" t="s">
        <v>12</v>
      </c>
      <c r="E7" s="1" t="s">
        <v>26</v>
      </c>
      <c r="F7" s="7">
        <v>3</v>
      </c>
      <c r="G7" s="7">
        <v>3</v>
      </c>
      <c r="H7" s="8">
        <v>3</v>
      </c>
      <c r="I7" s="7">
        <v>3</v>
      </c>
      <c r="J7" s="7">
        <v>3</v>
      </c>
      <c r="K7" s="8">
        <v>3</v>
      </c>
      <c r="L7" s="8">
        <v>3</v>
      </c>
      <c r="M7" s="7">
        <v>3</v>
      </c>
      <c r="N7" s="7">
        <v>3</v>
      </c>
      <c r="O7" s="7">
        <v>3</v>
      </c>
      <c r="P7" s="8">
        <v>3</v>
      </c>
      <c r="Q7" s="8">
        <v>3</v>
      </c>
      <c r="R7" s="8">
        <v>2</v>
      </c>
      <c r="S7" s="8">
        <v>2</v>
      </c>
      <c r="T7" s="8">
        <v>2</v>
      </c>
      <c r="U7" s="12">
        <v>2</v>
      </c>
      <c r="V7" s="7">
        <v>3</v>
      </c>
      <c r="W7" s="7">
        <v>3</v>
      </c>
      <c r="X7" s="8">
        <v>3</v>
      </c>
      <c r="Y7" s="8">
        <v>3</v>
      </c>
      <c r="Z7" s="9">
        <f t="shared" si="0"/>
        <v>56</v>
      </c>
      <c r="AA7" s="13" t="str">
        <f t="shared" si="1"/>
        <v>SEDANG</v>
      </c>
      <c r="AC7" s="15" t="s">
        <v>228</v>
      </c>
      <c r="AD7" s="15">
        <v>20</v>
      </c>
    </row>
    <row r="8" spans="1:30" x14ac:dyDescent="0.2">
      <c r="A8" s="1" t="s">
        <v>33</v>
      </c>
      <c r="B8" s="1" t="s">
        <v>10</v>
      </c>
      <c r="C8" s="1" t="s">
        <v>11</v>
      </c>
      <c r="D8" s="1" t="s">
        <v>17</v>
      </c>
      <c r="E8" s="1" t="s">
        <v>21</v>
      </c>
      <c r="F8" s="7">
        <v>2</v>
      </c>
      <c r="G8" s="7">
        <v>2</v>
      </c>
      <c r="H8" s="8">
        <v>3</v>
      </c>
      <c r="I8" s="7">
        <v>2</v>
      </c>
      <c r="J8" s="7">
        <v>1</v>
      </c>
      <c r="K8" s="8">
        <v>2</v>
      </c>
      <c r="L8" s="8">
        <v>3</v>
      </c>
      <c r="M8" s="7">
        <v>2</v>
      </c>
      <c r="N8" s="7">
        <v>1</v>
      </c>
      <c r="O8" s="7">
        <v>1</v>
      </c>
      <c r="P8" s="8">
        <v>3</v>
      </c>
      <c r="Q8" s="8">
        <v>2</v>
      </c>
      <c r="R8" s="8">
        <v>2</v>
      </c>
      <c r="S8" s="8">
        <v>2</v>
      </c>
      <c r="T8" s="8">
        <v>2</v>
      </c>
      <c r="U8" s="12">
        <v>3</v>
      </c>
      <c r="V8" s="7">
        <v>3</v>
      </c>
      <c r="W8" s="7">
        <v>3</v>
      </c>
      <c r="X8" s="8">
        <v>2</v>
      </c>
      <c r="Y8" s="8">
        <v>2</v>
      </c>
      <c r="Z8" s="9">
        <f t="shared" si="0"/>
        <v>43</v>
      </c>
      <c r="AA8" s="13" t="str">
        <f t="shared" si="1"/>
        <v>RENDAH</v>
      </c>
      <c r="AC8" s="15" t="s">
        <v>229</v>
      </c>
      <c r="AD8" s="15">
        <v>4</v>
      </c>
    </row>
    <row r="9" spans="1:30" x14ac:dyDescent="0.2">
      <c r="A9" s="1" t="s">
        <v>35</v>
      </c>
      <c r="B9" s="1" t="s">
        <v>10</v>
      </c>
      <c r="C9" s="1" t="s">
        <v>25</v>
      </c>
      <c r="D9" s="1" t="s">
        <v>17</v>
      </c>
      <c r="E9" s="1" t="s">
        <v>21</v>
      </c>
      <c r="F9" s="7">
        <v>4</v>
      </c>
      <c r="G9" s="7">
        <v>3</v>
      </c>
      <c r="H9" s="8">
        <v>3</v>
      </c>
      <c r="I9" s="7">
        <v>4</v>
      </c>
      <c r="J9" s="7">
        <v>2</v>
      </c>
      <c r="K9" s="8">
        <v>4</v>
      </c>
      <c r="L9" s="8">
        <v>3</v>
      </c>
      <c r="M9" s="7">
        <v>4</v>
      </c>
      <c r="N9" s="7">
        <v>3</v>
      </c>
      <c r="O9" s="7">
        <v>4</v>
      </c>
      <c r="P9" s="8">
        <v>4</v>
      </c>
      <c r="Q9" s="8">
        <v>2</v>
      </c>
      <c r="R9" s="8">
        <v>2</v>
      </c>
      <c r="S9" s="8">
        <v>2</v>
      </c>
      <c r="T9" s="8">
        <v>1</v>
      </c>
      <c r="U9" s="12">
        <v>3</v>
      </c>
      <c r="V9" s="7">
        <v>2</v>
      </c>
      <c r="W9" s="7">
        <v>3</v>
      </c>
      <c r="X9" s="8">
        <v>3</v>
      </c>
      <c r="Y9" s="8">
        <v>2</v>
      </c>
      <c r="Z9" s="9">
        <f t="shared" si="0"/>
        <v>58</v>
      </c>
      <c r="AA9" s="13" t="str">
        <f t="shared" si="1"/>
        <v>SEDANG</v>
      </c>
      <c r="AC9" s="15" t="s">
        <v>237</v>
      </c>
      <c r="AD9" s="15">
        <v>1</v>
      </c>
    </row>
    <row r="10" spans="1:30" x14ac:dyDescent="0.2">
      <c r="A10" s="1" t="s">
        <v>37</v>
      </c>
      <c r="B10" s="1" t="s">
        <v>10</v>
      </c>
      <c r="C10" s="1" t="s">
        <v>16</v>
      </c>
      <c r="D10" s="1" t="s">
        <v>17</v>
      </c>
      <c r="E10" s="1" t="s">
        <v>21</v>
      </c>
      <c r="F10" s="7">
        <v>3</v>
      </c>
      <c r="G10" s="7">
        <v>3</v>
      </c>
      <c r="H10" s="8">
        <v>3</v>
      </c>
      <c r="I10" s="7">
        <v>3</v>
      </c>
      <c r="J10" s="7">
        <v>3</v>
      </c>
      <c r="K10" s="8">
        <v>2</v>
      </c>
      <c r="L10" s="8">
        <v>2</v>
      </c>
      <c r="M10" s="7">
        <v>2</v>
      </c>
      <c r="N10" s="7">
        <v>3</v>
      </c>
      <c r="O10" s="7">
        <v>3</v>
      </c>
      <c r="P10" s="8">
        <v>3</v>
      </c>
      <c r="Q10" s="8">
        <v>2</v>
      </c>
      <c r="R10" s="8">
        <v>3</v>
      </c>
      <c r="S10" s="8">
        <v>2</v>
      </c>
      <c r="T10" s="8">
        <v>2</v>
      </c>
      <c r="U10" s="12">
        <v>3</v>
      </c>
      <c r="V10" s="7">
        <v>2</v>
      </c>
      <c r="W10" s="7">
        <v>3</v>
      </c>
      <c r="X10" s="8">
        <v>2</v>
      </c>
      <c r="Y10" s="8">
        <v>3</v>
      </c>
      <c r="Z10" s="9">
        <f t="shared" si="0"/>
        <v>52</v>
      </c>
      <c r="AA10" s="13" t="str">
        <f t="shared" si="1"/>
        <v>SEDANG</v>
      </c>
    </row>
    <row r="11" spans="1:30" x14ac:dyDescent="0.2">
      <c r="A11" s="1" t="s">
        <v>39</v>
      </c>
      <c r="B11" s="1" t="s">
        <v>10</v>
      </c>
      <c r="C11" s="1" t="s">
        <v>11</v>
      </c>
      <c r="D11" s="1" t="s">
        <v>12</v>
      </c>
      <c r="E11" s="1" t="s">
        <v>13</v>
      </c>
      <c r="F11" s="7">
        <v>4</v>
      </c>
      <c r="G11" s="7">
        <v>3</v>
      </c>
      <c r="H11" s="8">
        <v>3</v>
      </c>
      <c r="I11" s="7">
        <v>4</v>
      </c>
      <c r="J11" s="7">
        <v>2</v>
      </c>
      <c r="K11" s="8">
        <v>4</v>
      </c>
      <c r="L11" s="8">
        <v>1</v>
      </c>
      <c r="M11" s="7">
        <v>4</v>
      </c>
      <c r="N11" s="7">
        <v>4</v>
      </c>
      <c r="O11" s="7">
        <v>4</v>
      </c>
      <c r="P11" s="8">
        <v>4</v>
      </c>
      <c r="Q11" s="8">
        <v>3</v>
      </c>
      <c r="R11" s="8">
        <v>4</v>
      </c>
      <c r="S11" s="8">
        <v>1</v>
      </c>
      <c r="T11" s="8">
        <v>1</v>
      </c>
      <c r="U11" s="12">
        <v>2</v>
      </c>
      <c r="V11" s="7">
        <v>4</v>
      </c>
      <c r="W11" s="7">
        <v>4</v>
      </c>
      <c r="X11" s="8">
        <v>3</v>
      </c>
      <c r="Y11" s="8">
        <v>3</v>
      </c>
      <c r="Z11" s="9">
        <f t="shared" si="0"/>
        <v>62</v>
      </c>
      <c r="AA11" s="13" t="str">
        <f t="shared" si="1"/>
        <v>SEDANG</v>
      </c>
      <c r="AC11" s="15" t="s">
        <v>239</v>
      </c>
      <c r="AD11" s="15">
        <f>AVERAGE(Z2:Z61)</f>
        <v>53.45</v>
      </c>
    </row>
    <row r="12" spans="1:30" x14ac:dyDescent="0.2">
      <c r="A12" s="1" t="s">
        <v>41</v>
      </c>
      <c r="B12" s="1" t="s">
        <v>10</v>
      </c>
      <c r="C12" s="1" t="s">
        <v>11</v>
      </c>
      <c r="D12" s="1" t="s">
        <v>12</v>
      </c>
      <c r="E12" s="1" t="s">
        <v>13</v>
      </c>
      <c r="F12" s="7">
        <v>3</v>
      </c>
      <c r="G12" s="7">
        <v>2</v>
      </c>
      <c r="H12" s="8">
        <v>2</v>
      </c>
      <c r="I12" s="7">
        <v>3</v>
      </c>
      <c r="J12" s="7">
        <v>2</v>
      </c>
      <c r="K12" s="8">
        <v>2</v>
      </c>
      <c r="L12" s="8">
        <v>2</v>
      </c>
      <c r="M12" s="7">
        <v>2</v>
      </c>
      <c r="N12" s="7">
        <v>3</v>
      </c>
      <c r="O12" s="7">
        <v>3</v>
      </c>
      <c r="P12" s="8">
        <v>2</v>
      </c>
      <c r="Q12" s="8">
        <v>2</v>
      </c>
      <c r="R12" s="8">
        <v>2</v>
      </c>
      <c r="S12" s="8">
        <v>2</v>
      </c>
      <c r="T12" s="8">
        <v>1</v>
      </c>
      <c r="U12" s="12">
        <v>3</v>
      </c>
      <c r="V12" s="7">
        <v>3</v>
      </c>
      <c r="W12" s="7">
        <v>3</v>
      </c>
      <c r="X12" s="8">
        <v>2</v>
      </c>
      <c r="Y12" s="8">
        <v>2</v>
      </c>
      <c r="Z12" s="9">
        <f t="shared" si="0"/>
        <v>46</v>
      </c>
      <c r="AA12" s="13" t="str">
        <f t="shared" si="1"/>
        <v>SEDANG</v>
      </c>
      <c r="AC12" s="15" t="s">
        <v>240</v>
      </c>
      <c r="AD12" s="15">
        <f>MEDIAN(Z2:Z61)</f>
        <v>56</v>
      </c>
    </row>
    <row r="13" spans="1:30" x14ac:dyDescent="0.2">
      <c r="A13" s="1" t="s">
        <v>43</v>
      </c>
      <c r="B13" s="1" t="s">
        <v>10</v>
      </c>
      <c r="C13" s="1" t="s">
        <v>11</v>
      </c>
      <c r="D13" s="1" t="s">
        <v>12</v>
      </c>
      <c r="E13" s="1" t="s">
        <v>26</v>
      </c>
      <c r="F13" s="7">
        <v>1</v>
      </c>
      <c r="G13" s="7">
        <v>2</v>
      </c>
      <c r="H13" s="8">
        <v>4</v>
      </c>
      <c r="I13" s="7">
        <v>4</v>
      </c>
      <c r="J13" s="7">
        <v>4</v>
      </c>
      <c r="K13" s="8">
        <v>3</v>
      </c>
      <c r="L13" s="8">
        <v>1</v>
      </c>
      <c r="M13" s="7">
        <v>2</v>
      </c>
      <c r="N13" s="7">
        <v>2</v>
      </c>
      <c r="O13" s="7">
        <v>2</v>
      </c>
      <c r="P13" s="8">
        <v>4</v>
      </c>
      <c r="Q13" s="8">
        <v>1</v>
      </c>
      <c r="R13" s="8">
        <v>2</v>
      </c>
      <c r="S13" s="8">
        <v>3</v>
      </c>
      <c r="T13" s="8">
        <v>4</v>
      </c>
      <c r="U13" s="12">
        <v>4</v>
      </c>
      <c r="V13" s="7">
        <v>2</v>
      </c>
      <c r="W13" s="7">
        <v>3</v>
      </c>
      <c r="X13" s="8">
        <v>1</v>
      </c>
      <c r="Y13" s="8">
        <v>1</v>
      </c>
      <c r="Z13" s="9">
        <f t="shared" si="0"/>
        <v>50</v>
      </c>
      <c r="AA13" s="13" t="str">
        <f t="shared" si="1"/>
        <v>SEDANG</v>
      </c>
      <c r="AC13" s="15" t="s">
        <v>224</v>
      </c>
      <c r="AD13" s="15">
        <f>_xlfn.STDEV.P(Z2:Z61)</f>
        <v>9.2365668225086033</v>
      </c>
    </row>
    <row r="14" spans="1:30" x14ac:dyDescent="0.2">
      <c r="A14" s="1" t="s">
        <v>45</v>
      </c>
      <c r="B14" s="1" t="s">
        <v>24</v>
      </c>
      <c r="C14" s="1" t="s">
        <v>46</v>
      </c>
      <c r="D14" s="1" t="s">
        <v>47</v>
      </c>
      <c r="E14" s="1" t="s">
        <v>26</v>
      </c>
      <c r="F14" s="7">
        <v>3</v>
      </c>
      <c r="G14" s="7">
        <v>4</v>
      </c>
      <c r="H14" s="8">
        <v>4</v>
      </c>
      <c r="I14" s="7">
        <v>3</v>
      </c>
      <c r="J14" s="7">
        <v>3</v>
      </c>
      <c r="K14" s="8">
        <v>2</v>
      </c>
      <c r="L14" s="8">
        <v>1</v>
      </c>
      <c r="M14" s="7">
        <v>4</v>
      </c>
      <c r="N14" s="7">
        <v>4</v>
      </c>
      <c r="O14" s="7">
        <v>3</v>
      </c>
      <c r="P14" s="8">
        <v>1</v>
      </c>
      <c r="Q14" s="8">
        <v>4</v>
      </c>
      <c r="R14" s="8">
        <v>1</v>
      </c>
      <c r="S14" s="8">
        <v>3</v>
      </c>
      <c r="T14" s="8">
        <v>1</v>
      </c>
      <c r="U14" s="12">
        <v>4</v>
      </c>
      <c r="V14" s="7">
        <v>4</v>
      </c>
      <c r="W14" s="7">
        <v>3</v>
      </c>
      <c r="X14" s="8">
        <v>1</v>
      </c>
      <c r="Y14" s="8">
        <v>3</v>
      </c>
      <c r="Z14" s="9">
        <f t="shared" si="0"/>
        <v>56</v>
      </c>
      <c r="AA14" s="13" t="str">
        <f t="shared" si="1"/>
        <v>SEDANG</v>
      </c>
      <c r="AC14" s="15" t="s">
        <v>230</v>
      </c>
      <c r="AD14" s="15">
        <f>AD11-AD13</f>
        <v>44.213433177491396</v>
      </c>
    </row>
    <row r="15" spans="1:30" x14ac:dyDescent="0.2">
      <c r="A15" s="1" t="s">
        <v>49</v>
      </c>
      <c r="B15" s="1" t="s">
        <v>24</v>
      </c>
      <c r="C15" s="1" t="s">
        <v>16</v>
      </c>
      <c r="D15" s="1" t="s">
        <v>12</v>
      </c>
      <c r="E15" s="1" t="s">
        <v>21</v>
      </c>
      <c r="F15" s="7">
        <v>3</v>
      </c>
      <c r="G15" s="7">
        <v>4</v>
      </c>
      <c r="H15" s="8">
        <v>4</v>
      </c>
      <c r="I15" s="7">
        <v>4</v>
      </c>
      <c r="J15" s="7">
        <v>4</v>
      </c>
      <c r="K15" s="8">
        <v>2</v>
      </c>
      <c r="L15" s="8">
        <v>1</v>
      </c>
      <c r="M15" s="7">
        <v>4</v>
      </c>
      <c r="N15" s="7">
        <v>4</v>
      </c>
      <c r="O15" s="7">
        <v>3</v>
      </c>
      <c r="P15" s="8">
        <v>3</v>
      </c>
      <c r="Q15" s="8">
        <v>2</v>
      </c>
      <c r="R15" s="8">
        <v>1</v>
      </c>
      <c r="S15" s="8">
        <v>2</v>
      </c>
      <c r="T15" s="8">
        <v>1</v>
      </c>
      <c r="U15" s="12">
        <v>1</v>
      </c>
      <c r="V15" s="7">
        <v>4</v>
      </c>
      <c r="W15" s="7">
        <v>3</v>
      </c>
      <c r="X15" s="8">
        <v>4</v>
      </c>
      <c r="Y15" s="8">
        <v>2</v>
      </c>
      <c r="Z15" s="9">
        <f t="shared" si="0"/>
        <v>56</v>
      </c>
      <c r="AA15" s="13" t="str">
        <f t="shared" si="1"/>
        <v>SEDANG</v>
      </c>
      <c r="AC15" s="15" t="s">
        <v>231</v>
      </c>
      <c r="AD15" s="15">
        <f>AD11+AD13</f>
        <v>62.68656682250861</v>
      </c>
    </row>
    <row r="16" spans="1:30" x14ac:dyDescent="0.2">
      <c r="A16" s="1" t="s">
        <v>51</v>
      </c>
      <c r="B16" s="1" t="s">
        <v>24</v>
      </c>
      <c r="C16" s="1" t="s">
        <v>52</v>
      </c>
      <c r="D16" s="1" t="s">
        <v>53</v>
      </c>
      <c r="E16" s="1" t="s">
        <v>26</v>
      </c>
      <c r="F16" s="7">
        <v>3</v>
      </c>
      <c r="G16" s="7">
        <v>4</v>
      </c>
      <c r="H16" s="8">
        <v>4</v>
      </c>
      <c r="I16" s="7">
        <v>3</v>
      </c>
      <c r="J16" s="7">
        <v>4</v>
      </c>
      <c r="K16" s="8">
        <v>1</v>
      </c>
      <c r="L16" s="8">
        <v>2</v>
      </c>
      <c r="M16" s="7">
        <v>1</v>
      </c>
      <c r="N16" s="7">
        <v>3</v>
      </c>
      <c r="O16" s="7">
        <v>4</v>
      </c>
      <c r="P16" s="8">
        <v>4</v>
      </c>
      <c r="Q16" s="8">
        <v>3</v>
      </c>
      <c r="R16" s="8">
        <v>2</v>
      </c>
      <c r="S16" s="8">
        <v>4</v>
      </c>
      <c r="T16" s="8">
        <v>2</v>
      </c>
      <c r="U16" s="12">
        <v>1</v>
      </c>
      <c r="V16" s="7">
        <v>3</v>
      </c>
      <c r="W16" s="7">
        <v>4</v>
      </c>
      <c r="X16" s="8">
        <v>2</v>
      </c>
      <c r="Y16" s="8">
        <v>3</v>
      </c>
      <c r="Z16" s="9">
        <f t="shared" si="0"/>
        <v>57</v>
      </c>
      <c r="AA16" s="13" t="str">
        <f t="shared" si="1"/>
        <v>SEDANG</v>
      </c>
    </row>
    <row r="17" spans="1:30" x14ac:dyDescent="0.2">
      <c r="A17" s="1" t="s">
        <v>55</v>
      </c>
      <c r="B17" s="1" t="s">
        <v>10</v>
      </c>
      <c r="C17" s="1" t="s">
        <v>16</v>
      </c>
      <c r="D17" s="1" t="s">
        <v>12</v>
      </c>
      <c r="E17" s="1" t="s">
        <v>21</v>
      </c>
      <c r="F17" s="7">
        <v>3</v>
      </c>
      <c r="G17" s="7">
        <v>4</v>
      </c>
      <c r="H17" s="8">
        <v>4</v>
      </c>
      <c r="I17" s="7">
        <v>3</v>
      </c>
      <c r="J17" s="7">
        <v>3</v>
      </c>
      <c r="K17" s="8">
        <v>1</v>
      </c>
      <c r="L17" s="8">
        <v>2</v>
      </c>
      <c r="M17" s="7">
        <v>1</v>
      </c>
      <c r="N17" s="7">
        <v>3</v>
      </c>
      <c r="O17" s="7">
        <v>4</v>
      </c>
      <c r="P17" s="8">
        <v>2</v>
      </c>
      <c r="Q17" s="8">
        <v>1</v>
      </c>
      <c r="R17" s="8">
        <v>2</v>
      </c>
      <c r="S17" s="8">
        <v>4</v>
      </c>
      <c r="T17" s="8">
        <v>2</v>
      </c>
      <c r="U17" s="12">
        <v>1</v>
      </c>
      <c r="V17" s="7">
        <v>3</v>
      </c>
      <c r="W17" s="7">
        <v>3</v>
      </c>
      <c r="X17" s="8">
        <v>4</v>
      </c>
      <c r="Y17" s="8">
        <v>1</v>
      </c>
      <c r="Z17" s="9">
        <f t="shared" si="0"/>
        <v>51</v>
      </c>
      <c r="AA17" s="13" t="str">
        <f t="shared" si="1"/>
        <v>SEDANG</v>
      </c>
      <c r="AC17" s="295" t="s">
        <v>235</v>
      </c>
      <c r="AD17" s="295"/>
    </row>
    <row r="18" spans="1:30" x14ac:dyDescent="0.2">
      <c r="A18" s="1" t="s">
        <v>57</v>
      </c>
      <c r="B18" s="1" t="s">
        <v>10</v>
      </c>
      <c r="C18" s="1" t="s">
        <v>52</v>
      </c>
      <c r="D18" s="1" t="s">
        <v>53</v>
      </c>
      <c r="E18" s="1" t="s">
        <v>26</v>
      </c>
      <c r="F18" s="7">
        <v>3</v>
      </c>
      <c r="G18" s="7">
        <v>4</v>
      </c>
      <c r="H18" s="8">
        <v>4</v>
      </c>
      <c r="I18" s="7">
        <v>4</v>
      </c>
      <c r="J18" s="7">
        <v>4</v>
      </c>
      <c r="K18" s="8">
        <v>1</v>
      </c>
      <c r="L18" s="8">
        <v>1</v>
      </c>
      <c r="M18" s="7">
        <v>1</v>
      </c>
      <c r="N18" s="7">
        <v>4</v>
      </c>
      <c r="O18" s="7">
        <v>4</v>
      </c>
      <c r="P18" s="8">
        <v>4</v>
      </c>
      <c r="Q18" s="8">
        <v>1</v>
      </c>
      <c r="R18" s="8">
        <v>1</v>
      </c>
      <c r="S18" s="8">
        <v>3</v>
      </c>
      <c r="T18" s="8">
        <v>2</v>
      </c>
      <c r="U18" s="12">
        <v>1</v>
      </c>
      <c r="V18" s="7">
        <v>4</v>
      </c>
      <c r="W18" s="7">
        <v>4</v>
      </c>
      <c r="X18" s="8">
        <v>4</v>
      </c>
      <c r="Y18" s="8">
        <v>2</v>
      </c>
      <c r="Z18" s="9">
        <f t="shared" si="0"/>
        <v>56</v>
      </c>
      <c r="AA18" s="13" t="str">
        <f t="shared" si="1"/>
        <v>SEDANG</v>
      </c>
      <c r="AC18" s="14" t="s">
        <v>232</v>
      </c>
      <c r="AD18" s="14" t="s">
        <v>241</v>
      </c>
    </row>
    <row r="19" spans="1:30" x14ac:dyDescent="0.2">
      <c r="A19" s="1" t="s">
        <v>59</v>
      </c>
      <c r="B19" s="1" t="s">
        <v>10</v>
      </c>
      <c r="C19" s="1" t="s">
        <v>60</v>
      </c>
      <c r="D19" s="1" t="s">
        <v>61</v>
      </c>
      <c r="E19" s="1" t="s">
        <v>26</v>
      </c>
      <c r="F19" s="7">
        <v>2</v>
      </c>
      <c r="G19" s="7">
        <v>1</v>
      </c>
      <c r="H19" s="8">
        <v>1</v>
      </c>
      <c r="I19" s="7">
        <v>1</v>
      </c>
      <c r="J19" s="7">
        <v>1</v>
      </c>
      <c r="K19" s="8">
        <v>1</v>
      </c>
      <c r="L19" s="8">
        <v>2</v>
      </c>
      <c r="M19" s="7">
        <v>1</v>
      </c>
      <c r="N19" s="7">
        <v>2</v>
      </c>
      <c r="O19" s="7">
        <v>4</v>
      </c>
      <c r="P19" s="8">
        <v>2</v>
      </c>
      <c r="Q19" s="8">
        <v>2</v>
      </c>
      <c r="R19" s="8">
        <v>1</v>
      </c>
      <c r="S19" s="8">
        <v>1</v>
      </c>
      <c r="T19" s="8">
        <v>2</v>
      </c>
      <c r="U19" s="12">
        <v>4</v>
      </c>
      <c r="V19" s="7">
        <v>2</v>
      </c>
      <c r="W19" s="7">
        <v>1</v>
      </c>
      <c r="X19" s="8">
        <v>2</v>
      </c>
      <c r="Y19" s="8">
        <v>2</v>
      </c>
      <c r="Z19" s="9">
        <f t="shared" si="0"/>
        <v>35</v>
      </c>
      <c r="AA19" s="13" t="str">
        <f t="shared" si="1"/>
        <v>RENDAH</v>
      </c>
      <c r="AC19" s="14" t="s">
        <v>233</v>
      </c>
      <c r="AD19" s="16" t="s">
        <v>242</v>
      </c>
    </row>
    <row r="20" spans="1:30" x14ac:dyDescent="0.2">
      <c r="A20" s="1" t="s">
        <v>63</v>
      </c>
      <c r="B20" s="1" t="s">
        <v>10</v>
      </c>
      <c r="C20" s="1" t="s">
        <v>25</v>
      </c>
      <c r="D20" s="1" t="s">
        <v>64</v>
      </c>
      <c r="E20" s="1" t="s">
        <v>21</v>
      </c>
      <c r="F20" s="7">
        <v>4</v>
      </c>
      <c r="G20" s="7">
        <v>4</v>
      </c>
      <c r="H20" s="8">
        <v>4</v>
      </c>
      <c r="I20" s="7">
        <v>3</v>
      </c>
      <c r="J20" s="7">
        <v>3</v>
      </c>
      <c r="K20" s="8">
        <v>3</v>
      </c>
      <c r="L20" s="8">
        <v>3</v>
      </c>
      <c r="M20" s="7">
        <v>4</v>
      </c>
      <c r="N20" s="7">
        <v>3</v>
      </c>
      <c r="O20" s="7">
        <v>4</v>
      </c>
      <c r="P20" s="8">
        <v>3</v>
      </c>
      <c r="Q20" s="8">
        <v>3</v>
      </c>
      <c r="R20" s="8">
        <v>4</v>
      </c>
      <c r="S20" s="8">
        <v>4</v>
      </c>
      <c r="T20" s="8">
        <v>4</v>
      </c>
      <c r="U20" s="12">
        <v>2</v>
      </c>
      <c r="V20" s="7">
        <v>3</v>
      </c>
      <c r="W20" s="7">
        <v>4</v>
      </c>
      <c r="X20" s="8">
        <v>3</v>
      </c>
      <c r="Y20" s="8">
        <v>4</v>
      </c>
      <c r="Z20" s="9">
        <f t="shared" si="0"/>
        <v>69</v>
      </c>
      <c r="AA20" s="13" t="str">
        <f t="shared" si="1"/>
        <v>TINGGI</v>
      </c>
      <c r="AC20" s="14" t="s">
        <v>234</v>
      </c>
      <c r="AD20" s="14" t="s">
        <v>243</v>
      </c>
    </row>
    <row r="21" spans="1:30" x14ac:dyDescent="0.2">
      <c r="A21" s="1" t="s">
        <v>66</v>
      </c>
      <c r="B21" s="1" t="s">
        <v>10</v>
      </c>
      <c r="C21" s="1" t="s">
        <v>52</v>
      </c>
      <c r="D21" s="1" t="s">
        <v>53</v>
      </c>
      <c r="E21" s="1" t="s">
        <v>26</v>
      </c>
      <c r="F21" s="7">
        <v>4</v>
      </c>
      <c r="G21" s="7">
        <v>3</v>
      </c>
      <c r="H21" s="8">
        <v>3</v>
      </c>
      <c r="I21" s="7">
        <v>4</v>
      </c>
      <c r="J21" s="7">
        <v>3</v>
      </c>
      <c r="K21" s="8">
        <v>4</v>
      </c>
      <c r="L21" s="8">
        <v>4</v>
      </c>
      <c r="M21" s="7">
        <v>3</v>
      </c>
      <c r="N21" s="7">
        <v>3</v>
      </c>
      <c r="O21" s="7">
        <v>3</v>
      </c>
      <c r="P21" s="8">
        <v>4</v>
      </c>
      <c r="Q21" s="8">
        <v>3</v>
      </c>
      <c r="R21" s="8">
        <v>3</v>
      </c>
      <c r="S21" s="8">
        <v>4</v>
      </c>
      <c r="T21" s="8">
        <v>3</v>
      </c>
      <c r="U21" s="12">
        <v>3</v>
      </c>
      <c r="V21" s="7">
        <v>4</v>
      </c>
      <c r="W21" s="7">
        <v>3</v>
      </c>
      <c r="X21" s="8">
        <v>4</v>
      </c>
      <c r="Y21" s="8">
        <v>3</v>
      </c>
      <c r="Z21" s="9">
        <f t="shared" si="0"/>
        <v>68</v>
      </c>
      <c r="AA21" s="13" t="str">
        <f t="shared" si="1"/>
        <v>TINGGI</v>
      </c>
    </row>
    <row r="22" spans="1:30" x14ac:dyDescent="0.2">
      <c r="A22" s="1" t="s">
        <v>68</v>
      </c>
      <c r="B22" s="1" t="s">
        <v>24</v>
      </c>
      <c r="C22" s="1" t="s">
        <v>69</v>
      </c>
      <c r="D22" s="1" t="s">
        <v>70</v>
      </c>
      <c r="E22" s="1" t="s">
        <v>21</v>
      </c>
      <c r="F22" s="7">
        <v>1</v>
      </c>
      <c r="G22" s="7">
        <v>2</v>
      </c>
      <c r="H22" s="8">
        <v>1</v>
      </c>
      <c r="I22" s="7">
        <v>2</v>
      </c>
      <c r="J22" s="7">
        <v>1</v>
      </c>
      <c r="K22" s="8">
        <v>3</v>
      </c>
      <c r="L22" s="8">
        <v>2</v>
      </c>
      <c r="M22" s="7">
        <v>2</v>
      </c>
      <c r="N22" s="7">
        <v>1</v>
      </c>
      <c r="O22" s="7">
        <v>2</v>
      </c>
      <c r="P22" s="8">
        <v>1</v>
      </c>
      <c r="Q22" s="8">
        <v>2</v>
      </c>
      <c r="R22" s="8">
        <v>2</v>
      </c>
      <c r="S22" s="8">
        <v>4</v>
      </c>
      <c r="T22" s="8">
        <v>2</v>
      </c>
      <c r="U22" s="12">
        <v>3</v>
      </c>
      <c r="V22" s="7">
        <v>1</v>
      </c>
      <c r="W22" s="7">
        <v>1</v>
      </c>
      <c r="X22" s="8">
        <v>1</v>
      </c>
      <c r="Y22" s="8">
        <v>4</v>
      </c>
      <c r="Z22" s="9">
        <f t="shared" si="0"/>
        <v>38</v>
      </c>
      <c r="AA22" s="13" t="str">
        <f t="shared" si="1"/>
        <v>RENDAH</v>
      </c>
    </row>
    <row r="23" spans="1:30" x14ac:dyDescent="0.2">
      <c r="A23" s="1" t="s">
        <v>72</v>
      </c>
      <c r="B23" s="1" t="s">
        <v>24</v>
      </c>
      <c r="C23" s="1" t="s">
        <v>25</v>
      </c>
      <c r="D23" s="1" t="s">
        <v>73</v>
      </c>
      <c r="E23" s="1" t="s">
        <v>13</v>
      </c>
      <c r="F23" s="7">
        <v>3</v>
      </c>
      <c r="G23" s="7">
        <v>4</v>
      </c>
      <c r="H23" s="8">
        <v>4</v>
      </c>
      <c r="I23" s="7">
        <v>3</v>
      </c>
      <c r="J23" s="7">
        <v>3</v>
      </c>
      <c r="K23" s="8">
        <v>4</v>
      </c>
      <c r="L23" s="8">
        <v>3</v>
      </c>
      <c r="M23" s="7">
        <v>4</v>
      </c>
      <c r="N23" s="7">
        <v>3</v>
      </c>
      <c r="O23" s="7">
        <v>4</v>
      </c>
      <c r="P23" s="8">
        <v>4</v>
      </c>
      <c r="Q23" s="8">
        <v>4</v>
      </c>
      <c r="R23" s="8">
        <v>4</v>
      </c>
      <c r="S23" s="8">
        <v>3</v>
      </c>
      <c r="T23" s="8">
        <v>1</v>
      </c>
      <c r="U23" s="12">
        <v>4</v>
      </c>
      <c r="V23" s="7">
        <v>3</v>
      </c>
      <c r="W23" s="7">
        <v>3</v>
      </c>
      <c r="X23" s="8">
        <v>4</v>
      </c>
      <c r="Y23" s="8">
        <v>3</v>
      </c>
      <c r="Z23" s="9">
        <f t="shared" si="0"/>
        <v>68</v>
      </c>
      <c r="AA23" s="13" t="str">
        <f t="shared" si="1"/>
        <v>TINGGI</v>
      </c>
    </row>
    <row r="24" spans="1:30" x14ac:dyDescent="0.2">
      <c r="A24" s="1" t="s">
        <v>75</v>
      </c>
      <c r="B24" s="1" t="s">
        <v>10</v>
      </c>
      <c r="C24" s="1" t="s">
        <v>76</v>
      </c>
      <c r="D24" s="1" t="s">
        <v>12</v>
      </c>
      <c r="E24" s="1" t="s">
        <v>13</v>
      </c>
      <c r="F24" s="7">
        <v>3</v>
      </c>
      <c r="G24" s="7">
        <v>3</v>
      </c>
      <c r="H24" s="8">
        <v>3</v>
      </c>
      <c r="I24" s="7">
        <v>1</v>
      </c>
      <c r="J24" s="7">
        <v>4</v>
      </c>
      <c r="K24" s="8">
        <v>1</v>
      </c>
      <c r="L24" s="8">
        <v>2</v>
      </c>
      <c r="M24" s="7">
        <v>4</v>
      </c>
      <c r="N24" s="7">
        <v>3</v>
      </c>
      <c r="O24" s="7">
        <v>4</v>
      </c>
      <c r="P24" s="8">
        <v>3</v>
      </c>
      <c r="Q24" s="8">
        <v>3</v>
      </c>
      <c r="R24" s="8">
        <v>4</v>
      </c>
      <c r="S24" s="8">
        <v>3</v>
      </c>
      <c r="T24" s="8">
        <v>1</v>
      </c>
      <c r="U24" s="12">
        <v>1</v>
      </c>
      <c r="V24" s="7">
        <v>4</v>
      </c>
      <c r="W24" s="7">
        <v>3</v>
      </c>
      <c r="X24" s="8">
        <v>4</v>
      </c>
      <c r="Y24" s="8">
        <v>2</v>
      </c>
      <c r="Z24" s="9">
        <f t="shared" si="0"/>
        <v>56</v>
      </c>
      <c r="AA24" s="13" t="str">
        <f t="shared" si="1"/>
        <v>SEDANG</v>
      </c>
    </row>
    <row r="25" spans="1:30" x14ac:dyDescent="0.2">
      <c r="A25" s="1" t="s">
        <v>78</v>
      </c>
      <c r="B25" s="1" t="s">
        <v>24</v>
      </c>
      <c r="C25" s="1" t="s">
        <v>76</v>
      </c>
      <c r="D25" s="1" t="s">
        <v>12</v>
      </c>
      <c r="E25" s="1" t="s">
        <v>21</v>
      </c>
      <c r="F25" s="7">
        <v>4</v>
      </c>
      <c r="G25" s="7">
        <v>4</v>
      </c>
      <c r="H25" s="8">
        <v>3</v>
      </c>
      <c r="I25" s="7">
        <v>3</v>
      </c>
      <c r="J25" s="7">
        <v>3</v>
      </c>
      <c r="K25" s="8">
        <v>1</v>
      </c>
      <c r="L25" s="8">
        <v>2</v>
      </c>
      <c r="M25" s="7">
        <v>3</v>
      </c>
      <c r="N25" s="7">
        <v>4</v>
      </c>
      <c r="O25" s="7">
        <v>3</v>
      </c>
      <c r="P25" s="8">
        <v>1</v>
      </c>
      <c r="Q25" s="8">
        <v>1</v>
      </c>
      <c r="R25" s="8">
        <v>2</v>
      </c>
      <c r="S25" s="8">
        <v>2</v>
      </c>
      <c r="T25" s="8">
        <v>1</v>
      </c>
      <c r="U25" s="12">
        <v>3</v>
      </c>
      <c r="V25" s="7">
        <v>4</v>
      </c>
      <c r="W25" s="7">
        <v>3</v>
      </c>
      <c r="X25" s="8">
        <v>2</v>
      </c>
      <c r="Y25" s="8">
        <v>1</v>
      </c>
      <c r="Z25" s="9">
        <f t="shared" si="0"/>
        <v>50</v>
      </c>
      <c r="AA25" s="13" t="str">
        <f t="shared" si="1"/>
        <v>SEDANG</v>
      </c>
    </row>
    <row r="26" spans="1:30" x14ac:dyDescent="0.2">
      <c r="A26" s="1" t="s">
        <v>80</v>
      </c>
      <c r="B26" s="1" t="s">
        <v>10</v>
      </c>
      <c r="C26" s="1" t="s">
        <v>81</v>
      </c>
      <c r="D26" s="1" t="s">
        <v>70</v>
      </c>
      <c r="E26" s="1" t="s">
        <v>21</v>
      </c>
      <c r="F26" s="7">
        <v>3</v>
      </c>
      <c r="G26" s="7">
        <v>2</v>
      </c>
      <c r="H26" s="8">
        <v>1</v>
      </c>
      <c r="I26" s="7">
        <v>4</v>
      </c>
      <c r="J26" s="7">
        <v>4</v>
      </c>
      <c r="K26" s="8">
        <v>2</v>
      </c>
      <c r="L26" s="8">
        <v>3</v>
      </c>
      <c r="M26" s="7">
        <v>3</v>
      </c>
      <c r="N26" s="7">
        <v>3</v>
      </c>
      <c r="O26" s="7">
        <v>4</v>
      </c>
      <c r="P26" s="8">
        <v>1</v>
      </c>
      <c r="Q26" s="8">
        <v>3</v>
      </c>
      <c r="R26" s="8">
        <v>2</v>
      </c>
      <c r="S26" s="8">
        <v>2</v>
      </c>
      <c r="T26" s="8">
        <v>3</v>
      </c>
      <c r="U26" s="12">
        <v>1</v>
      </c>
      <c r="V26" s="7">
        <v>3</v>
      </c>
      <c r="W26" s="7">
        <v>4</v>
      </c>
      <c r="X26" s="8">
        <v>4</v>
      </c>
      <c r="Y26" s="8">
        <v>2</v>
      </c>
      <c r="Z26" s="9">
        <f t="shared" si="0"/>
        <v>54</v>
      </c>
      <c r="AA26" s="13" t="str">
        <f t="shared" si="1"/>
        <v>SEDANG</v>
      </c>
    </row>
    <row r="27" spans="1:30" x14ac:dyDescent="0.2">
      <c r="A27" s="1" t="s">
        <v>83</v>
      </c>
      <c r="B27" s="1" t="s">
        <v>10</v>
      </c>
      <c r="C27" s="1" t="s">
        <v>25</v>
      </c>
      <c r="D27" s="1" t="s">
        <v>12</v>
      </c>
      <c r="E27" s="1" t="s">
        <v>26</v>
      </c>
      <c r="F27" s="7">
        <v>3</v>
      </c>
      <c r="G27" s="7">
        <v>2</v>
      </c>
      <c r="H27" s="8">
        <v>2</v>
      </c>
      <c r="I27" s="7">
        <v>3</v>
      </c>
      <c r="J27" s="7">
        <v>3</v>
      </c>
      <c r="K27" s="8">
        <v>3</v>
      </c>
      <c r="L27" s="8">
        <v>4</v>
      </c>
      <c r="M27" s="7">
        <v>1</v>
      </c>
      <c r="N27" s="7">
        <v>2</v>
      </c>
      <c r="O27" s="7">
        <v>1</v>
      </c>
      <c r="P27" s="8">
        <v>4</v>
      </c>
      <c r="Q27" s="8">
        <v>3</v>
      </c>
      <c r="R27" s="8">
        <v>3</v>
      </c>
      <c r="S27" s="8">
        <v>3</v>
      </c>
      <c r="T27" s="8">
        <v>1</v>
      </c>
      <c r="U27" s="12">
        <v>3</v>
      </c>
      <c r="V27" s="7">
        <v>3</v>
      </c>
      <c r="W27" s="7">
        <v>4</v>
      </c>
      <c r="X27" s="8">
        <v>2</v>
      </c>
      <c r="Y27" s="8">
        <v>3</v>
      </c>
      <c r="Z27" s="9">
        <f t="shared" si="0"/>
        <v>53</v>
      </c>
      <c r="AA27" s="13" t="str">
        <f t="shared" si="1"/>
        <v>SEDANG</v>
      </c>
    </row>
    <row r="28" spans="1:30" x14ac:dyDescent="0.2">
      <c r="A28" s="1" t="s">
        <v>85</v>
      </c>
      <c r="B28" s="1" t="s">
        <v>10</v>
      </c>
      <c r="C28" s="1" t="s">
        <v>86</v>
      </c>
      <c r="D28" s="1" t="s">
        <v>47</v>
      </c>
      <c r="E28" s="1" t="s">
        <v>26</v>
      </c>
      <c r="F28" s="7">
        <v>3</v>
      </c>
      <c r="G28" s="7">
        <v>2</v>
      </c>
      <c r="H28" s="8">
        <v>3</v>
      </c>
      <c r="I28" s="7">
        <v>1</v>
      </c>
      <c r="J28" s="7">
        <v>4</v>
      </c>
      <c r="K28" s="8">
        <v>2</v>
      </c>
      <c r="L28" s="8">
        <v>3</v>
      </c>
      <c r="M28" s="7">
        <v>3</v>
      </c>
      <c r="N28" s="7">
        <v>3</v>
      </c>
      <c r="O28" s="7">
        <v>4</v>
      </c>
      <c r="P28" s="8">
        <v>4</v>
      </c>
      <c r="Q28" s="8">
        <v>3</v>
      </c>
      <c r="R28" s="8">
        <v>2</v>
      </c>
      <c r="S28" s="8">
        <v>2</v>
      </c>
      <c r="T28" s="8">
        <v>1</v>
      </c>
      <c r="U28" s="12">
        <v>3</v>
      </c>
      <c r="V28" s="7">
        <v>4</v>
      </c>
      <c r="W28" s="7">
        <v>2</v>
      </c>
      <c r="X28" s="8">
        <v>2</v>
      </c>
      <c r="Y28" s="8">
        <v>3</v>
      </c>
      <c r="Z28" s="9">
        <f t="shared" si="0"/>
        <v>54</v>
      </c>
      <c r="AA28" s="13" t="str">
        <f t="shared" si="1"/>
        <v>SEDANG</v>
      </c>
    </row>
    <row r="29" spans="1:30" x14ac:dyDescent="0.2">
      <c r="A29" s="1" t="s">
        <v>88</v>
      </c>
      <c r="B29" s="1" t="s">
        <v>24</v>
      </c>
      <c r="C29" s="1" t="s">
        <v>89</v>
      </c>
      <c r="D29" s="1" t="s">
        <v>90</v>
      </c>
      <c r="E29" s="1" t="s">
        <v>13</v>
      </c>
      <c r="F29" s="7">
        <v>2</v>
      </c>
      <c r="G29" s="7">
        <v>1</v>
      </c>
      <c r="H29" s="8">
        <v>2</v>
      </c>
      <c r="I29" s="7">
        <v>3</v>
      </c>
      <c r="J29" s="7">
        <v>2</v>
      </c>
      <c r="K29" s="8">
        <v>3</v>
      </c>
      <c r="L29" s="8">
        <v>1</v>
      </c>
      <c r="M29" s="7">
        <v>2</v>
      </c>
      <c r="N29" s="7">
        <v>1</v>
      </c>
      <c r="O29" s="7">
        <v>2</v>
      </c>
      <c r="P29" s="8">
        <v>4</v>
      </c>
      <c r="Q29" s="8">
        <v>2</v>
      </c>
      <c r="R29" s="8">
        <v>2</v>
      </c>
      <c r="S29" s="8">
        <v>3</v>
      </c>
      <c r="T29" s="8">
        <v>3</v>
      </c>
      <c r="U29" s="12">
        <v>4</v>
      </c>
      <c r="V29" s="7">
        <v>4</v>
      </c>
      <c r="W29" s="7">
        <v>1</v>
      </c>
      <c r="X29" s="8">
        <v>2</v>
      </c>
      <c r="Y29" s="8">
        <v>3</v>
      </c>
      <c r="Z29" s="9">
        <f t="shared" si="0"/>
        <v>47</v>
      </c>
      <c r="AA29" s="13" t="str">
        <f t="shared" si="1"/>
        <v>SEDANG</v>
      </c>
    </row>
    <row r="30" spans="1:30" x14ac:dyDescent="0.2">
      <c r="A30" s="1" t="s">
        <v>92</v>
      </c>
      <c r="B30" s="1" t="s">
        <v>10</v>
      </c>
      <c r="C30" s="1" t="s">
        <v>93</v>
      </c>
      <c r="D30" s="1" t="s">
        <v>90</v>
      </c>
      <c r="E30" s="1" t="s">
        <v>26</v>
      </c>
      <c r="F30" s="7">
        <v>3</v>
      </c>
      <c r="G30" s="7">
        <v>3</v>
      </c>
      <c r="H30" s="8">
        <v>3</v>
      </c>
      <c r="I30" s="7">
        <v>4</v>
      </c>
      <c r="J30" s="7">
        <v>4</v>
      </c>
      <c r="K30" s="8">
        <v>3</v>
      </c>
      <c r="L30" s="8">
        <v>1</v>
      </c>
      <c r="M30" s="7">
        <v>2</v>
      </c>
      <c r="N30" s="7">
        <v>4</v>
      </c>
      <c r="O30" s="7">
        <v>3</v>
      </c>
      <c r="P30" s="8">
        <v>4</v>
      </c>
      <c r="Q30" s="8">
        <v>3</v>
      </c>
      <c r="R30" s="8">
        <v>1</v>
      </c>
      <c r="S30" s="8">
        <v>3</v>
      </c>
      <c r="T30" s="8">
        <v>2</v>
      </c>
      <c r="U30" s="12">
        <v>2</v>
      </c>
      <c r="V30" s="7">
        <v>3</v>
      </c>
      <c r="W30" s="7">
        <v>4</v>
      </c>
      <c r="X30" s="8">
        <v>3</v>
      </c>
      <c r="Y30" s="8">
        <v>4</v>
      </c>
      <c r="Z30" s="9">
        <f t="shared" si="0"/>
        <v>59</v>
      </c>
      <c r="AA30" s="13" t="str">
        <f t="shared" si="1"/>
        <v>SEDANG</v>
      </c>
    </row>
    <row r="31" spans="1:30" x14ac:dyDescent="0.2">
      <c r="A31" s="1" t="s">
        <v>95</v>
      </c>
      <c r="B31" s="1" t="s">
        <v>10</v>
      </c>
      <c r="C31" s="1" t="s">
        <v>96</v>
      </c>
      <c r="D31" s="1" t="s">
        <v>53</v>
      </c>
      <c r="E31" s="1" t="s">
        <v>26</v>
      </c>
      <c r="F31" s="7">
        <v>4</v>
      </c>
      <c r="G31" s="7">
        <v>2</v>
      </c>
      <c r="H31" s="8">
        <v>3</v>
      </c>
      <c r="I31" s="7">
        <v>4</v>
      </c>
      <c r="J31" s="7">
        <v>3</v>
      </c>
      <c r="K31" s="8">
        <v>3</v>
      </c>
      <c r="L31" s="8">
        <v>3</v>
      </c>
      <c r="M31" s="7">
        <v>4</v>
      </c>
      <c r="N31" s="7">
        <v>4</v>
      </c>
      <c r="O31" s="7">
        <v>3</v>
      </c>
      <c r="P31" s="8">
        <v>3</v>
      </c>
      <c r="Q31" s="8">
        <v>4</v>
      </c>
      <c r="R31" s="8">
        <v>2</v>
      </c>
      <c r="S31" s="8">
        <v>3</v>
      </c>
      <c r="T31" s="8">
        <v>3</v>
      </c>
      <c r="U31" s="12">
        <v>1</v>
      </c>
      <c r="V31" s="7">
        <v>4</v>
      </c>
      <c r="W31" s="7">
        <v>3</v>
      </c>
      <c r="X31" s="8">
        <v>3</v>
      </c>
      <c r="Y31" s="8">
        <v>3</v>
      </c>
      <c r="Z31" s="9">
        <f t="shared" si="0"/>
        <v>62</v>
      </c>
      <c r="AA31" s="13" t="str">
        <f t="shared" si="1"/>
        <v>SEDANG</v>
      </c>
    </row>
    <row r="32" spans="1:30" x14ac:dyDescent="0.2">
      <c r="A32" s="1" t="s">
        <v>98</v>
      </c>
      <c r="B32" s="1" t="s">
        <v>24</v>
      </c>
      <c r="C32" s="1" t="s">
        <v>76</v>
      </c>
      <c r="D32" s="1" t="s">
        <v>64</v>
      </c>
      <c r="E32" s="1" t="s">
        <v>26</v>
      </c>
      <c r="F32" s="7">
        <v>4</v>
      </c>
      <c r="G32" s="7">
        <v>2</v>
      </c>
      <c r="H32" s="8">
        <v>3</v>
      </c>
      <c r="I32" s="7">
        <v>3</v>
      </c>
      <c r="J32" s="7">
        <v>4</v>
      </c>
      <c r="K32" s="8">
        <v>2</v>
      </c>
      <c r="L32" s="8">
        <v>2</v>
      </c>
      <c r="M32" s="7">
        <v>2</v>
      </c>
      <c r="N32" s="7">
        <v>3</v>
      </c>
      <c r="O32" s="7">
        <v>1</v>
      </c>
      <c r="P32" s="8">
        <v>1</v>
      </c>
      <c r="Q32" s="8">
        <v>2</v>
      </c>
      <c r="R32" s="8">
        <v>2</v>
      </c>
      <c r="S32" s="8">
        <v>1</v>
      </c>
      <c r="T32" s="8">
        <v>2</v>
      </c>
      <c r="U32" s="12">
        <v>3</v>
      </c>
      <c r="V32" s="7">
        <v>4</v>
      </c>
      <c r="W32" s="7">
        <v>4</v>
      </c>
      <c r="X32" s="8">
        <v>2</v>
      </c>
      <c r="Y32" s="8">
        <v>2</v>
      </c>
      <c r="Z32" s="9">
        <f t="shared" si="0"/>
        <v>49</v>
      </c>
      <c r="AA32" s="13" t="str">
        <f t="shared" si="1"/>
        <v>SEDANG</v>
      </c>
    </row>
    <row r="33" spans="1:27" x14ac:dyDescent="0.2">
      <c r="A33" s="1" t="s">
        <v>100</v>
      </c>
      <c r="B33" s="1" t="s">
        <v>24</v>
      </c>
      <c r="C33" s="1" t="s">
        <v>25</v>
      </c>
      <c r="D33" s="1" t="s">
        <v>12</v>
      </c>
      <c r="E33" s="1" t="s">
        <v>21</v>
      </c>
      <c r="F33" s="7">
        <v>3</v>
      </c>
      <c r="G33" s="7">
        <v>2</v>
      </c>
      <c r="H33" s="8">
        <v>1</v>
      </c>
      <c r="I33" s="7">
        <v>3</v>
      </c>
      <c r="J33" s="7">
        <v>3</v>
      </c>
      <c r="K33" s="8">
        <v>1</v>
      </c>
      <c r="L33" s="8">
        <v>2</v>
      </c>
      <c r="M33" s="7">
        <v>3</v>
      </c>
      <c r="N33" s="7">
        <v>2</v>
      </c>
      <c r="O33" s="7">
        <v>1</v>
      </c>
      <c r="P33" s="8">
        <v>2</v>
      </c>
      <c r="Q33" s="8">
        <v>4</v>
      </c>
      <c r="R33" s="8">
        <v>3</v>
      </c>
      <c r="S33" s="8">
        <v>2</v>
      </c>
      <c r="T33" s="8">
        <v>3</v>
      </c>
      <c r="U33" s="12">
        <v>4</v>
      </c>
      <c r="V33" s="7">
        <v>1</v>
      </c>
      <c r="W33" s="7">
        <v>2</v>
      </c>
      <c r="X33" s="8">
        <v>3</v>
      </c>
      <c r="Y33" s="8">
        <v>3</v>
      </c>
      <c r="Z33" s="9">
        <f t="shared" si="0"/>
        <v>48</v>
      </c>
      <c r="AA33" s="13" t="str">
        <f t="shared" si="1"/>
        <v>SEDANG</v>
      </c>
    </row>
    <row r="34" spans="1:27" x14ac:dyDescent="0.2">
      <c r="A34" s="1" t="s">
        <v>102</v>
      </c>
      <c r="B34" s="1" t="s">
        <v>10</v>
      </c>
      <c r="C34" s="1" t="s">
        <v>103</v>
      </c>
      <c r="D34" s="1" t="s">
        <v>64</v>
      </c>
      <c r="E34" s="1" t="s">
        <v>21</v>
      </c>
      <c r="F34" s="7">
        <v>3</v>
      </c>
      <c r="G34" s="7">
        <v>4</v>
      </c>
      <c r="H34" s="8">
        <v>4</v>
      </c>
      <c r="I34" s="7">
        <v>3</v>
      </c>
      <c r="J34" s="7">
        <v>4</v>
      </c>
      <c r="K34" s="8">
        <v>2</v>
      </c>
      <c r="L34" s="8">
        <v>3</v>
      </c>
      <c r="M34" s="7">
        <v>2</v>
      </c>
      <c r="N34" s="7">
        <v>3</v>
      </c>
      <c r="O34" s="7">
        <v>4</v>
      </c>
      <c r="P34" s="8">
        <v>1</v>
      </c>
      <c r="Q34" s="8">
        <v>2</v>
      </c>
      <c r="R34" s="8">
        <v>3</v>
      </c>
      <c r="S34" s="8">
        <v>3</v>
      </c>
      <c r="T34" s="8">
        <v>4</v>
      </c>
      <c r="U34" s="12">
        <v>3</v>
      </c>
      <c r="V34" s="7">
        <v>3</v>
      </c>
      <c r="W34" s="7">
        <v>4</v>
      </c>
      <c r="X34" s="8">
        <v>2</v>
      </c>
      <c r="Y34" s="8">
        <v>2</v>
      </c>
      <c r="Z34" s="9">
        <f t="shared" ref="Z34:Z61" si="2">SUM(F34:Y34)</f>
        <v>59</v>
      </c>
      <c r="AA34" s="13" t="str">
        <f t="shared" si="1"/>
        <v>SEDANG</v>
      </c>
    </row>
    <row r="35" spans="1:27" x14ac:dyDescent="0.2">
      <c r="A35" s="1" t="s">
        <v>105</v>
      </c>
      <c r="B35" s="1" t="s">
        <v>24</v>
      </c>
      <c r="C35" s="1" t="s">
        <v>25</v>
      </c>
      <c r="D35" s="1" t="s">
        <v>12</v>
      </c>
      <c r="E35" s="1" t="s">
        <v>13</v>
      </c>
      <c r="F35" s="7">
        <v>2</v>
      </c>
      <c r="G35" s="7">
        <v>2</v>
      </c>
      <c r="H35" s="8">
        <v>2</v>
      </c>
      <c r="I35" s="7">
        <v>3</v>
      </c>
      <c r="J35" s="7">
        <v>3</v>
      </c>
      <c r="K35" s="8">
        <v>2</v>
      </c>
      <c r="L35" s="8">
        <v>2</v>
      </c>
      <c r="M35" s="7">
        <v>1</v>
      </c>
      <c r="N35" s="7">
        <v>3</v>
      </c>
      <c r="O35" s="7">
        <v>3</v>
      </c>
      <c r="P35" s="8">
        <v>1</v>
      </c>
      <c r="Q35" s="8">
        <v>1</v>
      </c>
      <c r="R35" s="8">
        <v>2</v>
      </c>
      <c r="S35" s="8">
        <v>2</v>
      </c>
      <c r="T35" s="8">
        <v>2</v>
      </c>
      <c r="U35" s="12">
        <v>3</v>
      </c>
      <c r="V35" s="7">
        <v>2</v>
      </c>
      <c r="W35" s="7">
        <v>3</v>
      </c>
      <c r="X35" s="8">
        <v>2</v>
      </c>
      <c r="Y35" s="8">
        <v>2</v>
      </c>
      <c r="Z35" s="9">
        <f t="shared" si="2"/>
        <v>43</v>
      </c>
      <c r="AA35" s="13" t="str">
        <f t="shared" si="1"/>
        <v>RENDAH</v>
      </c>
    </row>
    <row r="36" spans="1:27" x14ac:dyDescent="0.2">
      <c r="A36" s="1" t="s">
        <v>107</v>
      </c>
      <c r="B36" s="1" t="s">
        <v>24</v>
      </c>
      <c r="C36" s="1" t="s">
        <v>103</v>
      </c>
      <c r="D36" s="1" t="s">
        <v>53</v>
      </c>
      <c r="E36" s="1" t="s">
        <v>21</v>
      </c>
      <c r="F36" s="7">
        <v>3</v>
      </c>
      <c r="G36" s="7">
        <v>3</v>
      </c>
      <c r="H36" s="8">
        <v>1</v>
      </c>
      <c r="I36" s="7">
        <v>3</v>
      </c>
      <c r="J36" s="7">
        <v>3</v>
      </c>
      <c r="K36" s="8">
        <v>2</v>
      </c>
      <c r="L36" s="8">
        <v>2</v>
      </c>
      <c r="M36" s="7">
        <v>2</v>
      </c>
      <c r="N36" s="7">
        <v>3</v>
      </c>
      <c r="O36" s="7">
        <v>4</v>
      </c>
      <c r="P36" s="8">
        <v>2</v>
      </c>
      <c r="Q36" s="8">
        <v>3</v>
      </c>
      <c r="R36" s="8">
        <v>2</v>
      </c>
      <c r="S36" s="8">
        <v>1</v>
      </c>
      <c r="T36" s="8">
        <v>2</v>
      </c>
      <c r="U36" s="12">
        <v>2</v>
      </c>
      <c r="V36" s="7">
        <v>3</v>
      </c>
      <c r="W36" s="7">
        <v>3</v>
      </c>
      <c r="X36" s="8">
        <v>3</v>
      </c>
      <c r="Y36" s="8">
        <v>4</v>
      </c>
      <c r="Z36" s="9">
        <f t="shared" si="2"/>
        <v>51</v>
      </c>
      <c r="AA36" s="13" t="str">
        <f t="shared" si="1"/>
        <v>SEDANG</v>
      </c>
    </row>
    <row r="37" spans="1:27" x14ac:dyDescent="0.2">
      <c r="A37" s="1" t="s">
        <v>109</v>
      </c>
      <c r="B37" s="1" t="s">
        <v>10</v>
      </c>
      <c r="C37" s="1" t="s">
        <v>110</v>
      </c>
      <c r="D37" s="1" t="s">
        <v>90</v>
      </c>
      <c r="E37" s="1" t="s">
        <v>26</v>
      </c>
      <c r="F37" s="7">
        <v>2</v>
      </c>
      <c r="G37" s="7">
        <v>2</v>
      </c>
      <c r="H37" s="8">
        <v>1</v>
      </c>
      <c r="I37" s="7">
        <v>3</v>
      </c>
      <c r="J37" s="7">
        <v>2</v>
      </c>
      <c r="K37" s="8">
        <v>3</v>
      </c>
      <c r="L37" s="8">
        <v>2</v>
      </c>
      <c r="M37" s="7">
        <v>2</v>
      </c>
      <c r="N37" s="7">
        <v>3</v>
      </c>
      <c r="O37" s="7">
        <v>4</v>
      </c>
      <c r="P37" s="8">
        <v>3</v>
      </c>
      <c r="Q37" s="8">
        <v>2</v>
      </c>
      <c r="R37" s="8">
        <v>2</v>
      </c>
      <c r="S37" s="8">
        <v>1</v>
      </c>
      <c r="T37" s="8">
        <v>1</v>
      </c>
      <c r="U37" s="12">
        <v>3</v>
      </c>
      <c r="V37" s="7">
        <v>3</v>
      </c>
      <c r="W37" s="7">
        <v>2</v>
      </c>
      <c r="X37" s="8">
        <v>2</v>
      </c>
      <c r="Y37" s="8">
        <v>1</v>
      </c>
      <c r="Z37" s="9">
        <f t="shared" si="2"/>
        <v>44</v>
      </c>
      <c r="AA37" s="13" t="str">
        <f t="shared" si="1"/>
        <v>RENDAH</v>
      </c>
    </row>
    <row r="38" spans="1:27" x14ac:dyDescent="0.2">
      <c r="A38" s="1" t="s">
        <v>112</v>
      </c>
      <c r="B38" s="1" t="s">
        <v>10</v>
      </c>
      <c r="C38" s="1" t="s">
        <v>113</v>
      </c>
      <c r="D38" s="1" t="s">
        <v>47</v>
      </c>
      <c r="E38" s="1" t="s">
        <v>21</v>
      </c>
      <c r="F38" s="7">
        <v>3</v>
      </c>
      <c r="G38" s="7">
        <v>4</v>
      </c>
      <c r="H38" s="8">
        <v>2</v>
      </c>
      <c r="I38" s="7">
        <v>3</v>
      </c>
      <c r="J38" s="7">
        <v>4</v>
      </c>
      <c r="K38" s="8">
        <v>2</v>
      </c>
      <c r="L38" s="8">
        <v>2</v>
      </c>
      <c r="M38" s="7">
        <v>3</v>
      </c>
      <c r="N38" s="7">
        <v>4</v>
      </c>
      <c r="O38" s="7">
        <v>3</v>
      </c>
      <c r="P38" s="8">
        <v>2</v>
      </c>
      <c r="Q38" s="8">
        <v>4</v>
      </c>
      <c r="R38" s="8">
        <v>3</v>
      </c>
      <c r="S38" s="8">
        <v>3</v>
      </c>
      <c r="T38" s="8">
        <v>2</v>
      </c>
      <c r="U38" s="12">
        <v>3</v>
      </c>
      <c r="V38" s="7">
        <v>3</v>
      </c>
      <c r="W38" s="7">
        <v>3</v>
      </c>
      <c r="X38" s="8">
        <v>2</v>
      </c>
      <c r="Y38" s="8">
        <v>2</v>
      </c>
      <c r="Z38" s="9">
        <f t="shared" si="2"/>
        <v>57</v>
      </c>
      <c r="AA38" s="13" t="str">
        <f t="shared" si="1"/>
        <v>SEDANG</v>
      </c>
    </row>
    <row r="39" spans="1:27" x14ac:dyDescent="0.2">
      <c r="A39" s="1" t="s">
        <v>115</v>
      </c>
      <c r="B39" s="1" t="s">
        <v>24</v>
      </c>
      <c r="C39" s="1" t="s">
        <v>11</v>
      </c>
      <c r="D39" s="1" t="s">
        <v>12</v>
      </c>
      <c r="E39" s="1" t="s">
        <v>21</v>
      </c>
      <c r="F39" s="7">
        <v>3</v>
      </c>
      <c r="G39" s="7">
        <v>4</v>
      </c>
      <c r="H39" s="8">
        <v>3</v>
      </c>
      <c r="I39" s="7">
        <v>3</v>
      </c>
      <c r="J39" s="7">
        <v>3</v>
      </c>
      <c r="K39" s="8">
        <v>4</v>
      </c>
      <c r="L39" s="8">
        <v>3</v>
      </c>
      <c r="M39" s="7">
        <v>1</v>
      </c>
      <c r="N39" s="7">
        <v>3</v>
      </c>
      <c r="O39" s="7">
        <v>3</v>
      </c>
      <c r="P39" s="8">
        <v>1</v>
      </c>
      <c r="Q39" s="8">
        <v>3</v>
      </c>
      <c r="R39" s="8">
        <v>2</v>
      </c>
      <c r="S39" s="8">
        <v>2</v>
      </c>
      <c r="T39" s="8">
        <v>1</v>
      </c>
      <c r="U39" s="12">
        <v>3</v>
      </c>
      <c r="V39" s="7">
        <v>3</v>
      </c>
      <c r="W39" s="7">
        <v>4</v>
      </c>
      <c r="X39" s="8">
        <v>1</v>
      </c>
      <c r="Y39" s="8">
        <v>3</v>
      </c>
      <c r="Z39" s="9">
        <f t="shared" si="2"/>
        <v>53</v>
      </c>
      <c r="AA39" s="13" t="str">
        <f t="shared" si="1"/>
        <v>SEDANG</v>
      </c>
    </row>
    <row r="40" spans="1:27" x14ac:dyDescent="0.2">
      <c r="A40" s="1" t="s">
        <v>117</v>
      </c>
      <c r="B40" s="1" t="s">
        <v>24</v>
      </c>
      <c r="C40" s="1" t="s">
        <v>110</v>
      </c>
      <c r="D40" s="1" t="s">
        <v>17</v>
      </c>
      <c r="E40" s="1" t="s">
        <v>26</v>
      </c>
      <c r="F40" s="7">
        <v>3</v>
      </c>
      <c r="G40" s="7">
        <v>4</v>
      </c>
      <c r="H40" s="8">
        <v>3</v>
      </c>
      <c r="I40" s="7">
        <v>3</v>
      </c>
      <c r="J40" s="7">
        <v>3</v>
      </c>
      <c r="K40" s="8">
        <v>4</v>
      </c>
      <c r="L40" s="8">
        <v>3</v>
      </c>
      <c r="M40" s="7">
        <v>3</v>
      </c>
      <c r="N40" s="7">
        <v>4</v>
      </c>
      <c r="O40" s="7">
        <v>4</v>
      </c>
      <c r="P40" s="8">
        <v>3</v>
      </c>
      <c r="Q40" s="8">
        <v>4</v>
      </c>
      <c r="R40" s="8">
        <v>2</v>
      </c>
      <c r="S40" s="8">
        <v>3</v>
      </c>
      <c r="T40" s="8">
        <v>1</v>
      </c>
      <c r="U40" s="12">
        <v>2</v>
      </c>
      <c r="V40" s="7">
        <v>3</v>
      </c>
      <c r="W40" s="7">
        <v>3</v>
      </c>
      <c r="X40" s="8">
        <v>4</v>
      </c>
      <c r="Y40" s="8">
        <v>2</v>
      </c>
      <c r="Z40" s="9">
        <f t="shared" si="2"/>
        <v>61</v>
      </c>
      <c r="AA40" s="13" t="str">
        <f t="shared" si="1"/>
        <v>SEDANG</v>
      </c>
    </row>
    <row r="41" spans="1:27" x14ac:dyDescent="0.2">
      <c r="A41" s="1" t="s">
        <v>119</v>
      </c>
      <c r="B41" s="1" t="s">
        <v>10</v>
      </c>
      <c r="C41" s="1" t="s">
        <v>120</v>
      </c>
      <c r="D41" s="1" t="s">
        <v>53</v>
      </c>
      <c r="E41" s="1" t="s">
        <v>26</v>
      </c>
      <c r="F41" s="7">
        <v>3</v>
      </c>
      <c r="G41" s="7">
        <v>3</v>
      </c>
      <c r="H41" s="8">
        <v>1</v>
      </c>
      <c r="I41" s="7">
        <v>2</v>
      </c>
      <c r="J41" s="7">
        <v>4</v>
      </c>
      <c r="K41" s="8">
        <v>3</v>
      </c>
      <c r="L41" s="8">
        <v>4</v>
      </c>
      <c r="M41" s="7">
        <v>3</v>
      </c>
      <c r="N41" s="7">
        <v>3</v>
      </c>
      <c r="O41" s="7">
        <v>4</v>
      </c>
      <c r="P41" s="8">
        <v>3</v>
      </c>
      <c r="Q41" s="8">
        <v>3</v>
      </c>
      <c r="R41" s="8">
        <v>1</v>
      </c>
      <c r="S41" s="8">
        <v>3</v>
      </c>
      <c r="T41" s="8">
        <v>2</v>
      </c>
      <c r="U41" s="12">
        <v>1</v>
      </c>
      <c r="V41" s="7">
        <v>4</v>
      </c>
      <c r="W41" s="7">
        <v>3</v>
      </c>
      <c r="X41" s="8">
        <v>3</v>
      </c>
      <c r="Y41" s="8">
        <v>3</v>
      </c>
      <c r="Z41" s="9">
        <f t="shared" si="2"/>
        <v>56</v>
      </c>
      <c r="AA41" s="13" t="str">
        <f t="shared" si="1"/>
        <v>SEDANG</v>
      </c>
    </row>
    <row r="42" spans="1:27" x14ac:dyDescent="0.2">
      <c r="A42" s="1" t="s">
        <v>122</v>
      </c>
      <c r="B42" s="1" t="s">
        <v>24</v>
      </c>
      <c r="C42" s="1" t="s">
        <v>123</v>
      </c>
      <c r="D42" s="1" t="s">
        <v>61</v>
      </c>
      <c r="E42" s="1" t="s">
        <v>21</v>
      </c>
      <c r="F42" s="7">
        <v>4</v>
      </c>
      <c r="G42" s="7">
        <v>3</v>
      </c>
      <c r="H42" s="8">
        <v>4</v>
      </c>
      <c r="I42" s="7">
        <v>3</v>
      </c>
      <c r="J42" s="7">
        <v>4</v>
      </c>
      <c r="K42" s="8">
        <v>3</v>
      </c>
      <c r="L42" s="8">
        <v>4</v>
      </c>
      <c r="M42" s="7">
        <v>3</v>
      </c>
      <c r="N42" s="7">
        <v>4</v>
      </c>
      <c r="O42" s="7">
        <v>3</v>
      </c>
      <c r="P42" s="8">
        <v>4</v>
      </c>
      <c r="Q42" s="8">
        <v>3</v>
      </c>
      <c r="R42" s="8">
        <v>3</v>
      </c>
      <c r="S42" s="8">
        <v>4</v>
      </c>
      <c r="T42" s="8">
        <v>2</v>
      </c>
      <c r="U42" s="12">
        <v>1</v>
      </c>
      <c r="V42" s="7">
        <v>4</v>
      </c>
      <c r="W42" s="7">
        <v>4</v>
      </c>
      <c r="X42" s="8">
        <v>3</v>
      </c>
      <c r="Y42" s="8">
        <v>3</v>
      </c>
      <c r="Z42" s="9">
        <f t="shared" si="2"/>
        <v>66</v>
      </c>
      <c r="AA42" s="13" t="str">
        <f t="shared" si="1"/>
        <v>TINGGI</v>
      </c>
    </row>
    <row r="43" spans="1:27" x14ac:dyDescent="0.2">
      <c r="A43" s="1" t="s">
        <v>125</v>
      </c>
      <c r="B43" s="1" t="s">
        <v>10</v>
      </c>
      <c r="C43" s="1" t="s">
        <v>113</v>
      </c>
      <c r="D43" s="1" t="s">
        <v>64</v>
      </c>
      <c r="E43" s="1" t="s">
        <v>21</v>
      </c>
      <c r="F43" s="7">
        <v>3</v>
      </c>
      <c r="G43" s="7">
        <v>4</v>
      </c>
      <c r="H43" s="8">
        <v>3</v>
      </c>
      <c r="I43" s="7">
        <v>3</v>
      </c>
      <c r="J43" s="7">
        <v>3</v>
      </c>
      <c r="K43" s="8">
        <v>4</v>
      </c>
      <c r="L43" s="8">
        <v>4</v>
      </c>
      <c r="M43" s="7">
        <v>3</v>
      </c>
      <c r="N43" s="7">
        <v>4</v>
      </c>
      <c r="O43" s="7">
        <v>3</v>
      </c>
      <c r="P43" s="8">
        <v>3</v>
      </c>
      <c r="Q43" s="8">
        <v>3</v>
      </c>
      <c r="R43" s="8">
        <v>4</v>
      </c>
      <c r="S43" s="8">
        <v>3</v>
      </c>
      <c r="T43" s="8">
        <v>1</v>
      </c>
      <c r="U43" s="12">
        <v>2</v>
      </c>
      <c r="V43" s="7">
        <v>3</v>
      </c>
      <c r="W43" s="7">
        <v>4</v>
      </c>
      <c r="X43" s="8">
        <v>3</v>
      </c>
      <c r="Y43" s="8">
        <v>4</v>
      </c>
      <c r="Z43" s="9">
        <f t="shared" si="2"/>
        <v>64</v>
      </c>
      <c r="AA43" s="13" t="str">
        <f t="shared" si="1"/>
        <v>TINGGI</v>
      </c>
    </row>
    <row r="44" spans="1:27" x14ac:dyDescent="0.2">
      <c r="A44" s="1" t="s">
        <v>127</v>
      </c>
      <c r="B44" s="1" t="s">
        <v>10</v>
      </c>
      <c r="C44" s="1" t="s">
        <v>29</v>
      </c>
      <c r="D44" s="1" t="s">
        <v>12</v>
      </c>
      <c r="E44" s="1" t="s">
        <v>13</v>
      </c>
      <c r="F44" s="7">
        <v>4</v>
      </c>
      <c r="G44" s="7">
        <v>3</v>
      </c>
      <c r="H44" s="8">
        <v>4</v>
      </c>
      <c r="I44" s="7">
        <v>3</v>
      </c>
      <c r="J44" s="7">
        <v>4</v>
      </c>
      <c r="K44" s="8">
        <v>2</v>
      </c>
      <c r="L44" s="8">
        <v>3</v>
      </c>
      <c r="M44" s="7">
        <v>2</v>
      </c>
      <c r="N44" s="7">
        <v>3</v>
      </c>
      <c r="O44" s="7">
        <v>4</v>
      </c>
      <c r="P44" s="8">
        <v>2</v>
      </c>
      <c r="Q44" s="8">
        <v>4</v>
      </c>
      <c r="R44" s="8">
        <v>3</v>
      </c>
      <c r="S44" s="8">
        <v>3</v>
      </c>
      <c r="T44" s="8">
        <v>2</v>
      </c>
      <c r="U44" s="12">
        <v>3</v>
      </c>
      <c r="V44" s="7">
        <v>3</v>
      </c>
      <c r="W44" s="7">
        <v>3</v>
      </c>
      <c r="X44" s="8">
        <v>2</v>
      </c>
      <c r="Y44" s="8">
        <v>3</v>
      </c>
      <c r="Z44" s="9">
        <f t="shared" si="2"/>
        <v>60</v>
      </c>
      <c r="AA44" s="13" t="str">
        <f t="shared" si="1"/>
        <v>SEDANG</v>
      </c>
    </row>
    <row r="45" spans="1:27" x14ac:dyDescent="0.2">
      <c r="A45" s="1" t="s">
        <v>129</v>
      </c>
      <c r="B45" s="1" t="s">
        <v>10</v>
      </c>
      <c r="C45" s="1" t="s">
        <v>25</v>
      </c>
      <c r="D45" s="1" t="s">
        <v>12</v>
      </c>
      <c r="E45" s="1" t="s">
        <v>26</v>
      </c>
      <c r="F45" s="7">
        <v>3</v>
      </c>
      <c r="G45" s="7">
        <v>4</v>
      </c>
      <c r="H45" s="8">
        <v>3</v>
      </c>
      <c r="I45" s="7">
        <v>4</v>
      </c>
      <c r="J45" s="7">
        <v>3</v>
      </c>
      <c r="K45" s="8">
        <v>3</v>
      </c>
      <c r="L45" s="8">
        <v>4</v>
      </c>
      <c r="M45" s="7">
        <v>3</v>
      </c>
      <c r="N45" s="7">
        <v>4</v>
      </c>
      <c r="O45" s="7">
        <v>3</v>
      </c>
      <c r="P45" s="8">
        <v>3</v>
      </c>
      <c r="Q45" s="8">
        <v>4</v>
      </c>
      <c r="R45" s="8">
        <v>3</v>
      </c>
      <c r="S45" s="8">
        <v>3</v>
      </c>
      <c r="T45" s="8">
        <v>4</v>
      </c>
      <c r="U45" s="12">
        <v>2</v>
      </c>
      <c r="V45" s="7">
        <v>3</v>
      </c>
      <c r="W45" s="7">
        <v>4</v>
      </c>
      <c r="X45" s="8">
        <v>3</v>
      </c>
      <c r="Y45" s="8">
        <v>1</v>
      </c>
      <c r="Z45" s="9">
        <f t="shared" si="2"/>
        <v>64</v>
      </c>
      <c r="AA45" s="13" t="str">
        <f t="shared" si="1"/>
        <v>TINGGI</v>
      </c>
    </row>
    <row r="46" spans="1:27" x14ac:dyDescent="0.2">
      <c r="A46" s="1" t="s">
        <v>131</v>
      </c>
      <c r="B46" s="1" t="s">
        <v>10</v>
      </c>
      <c r="C46" s="1" t="s">
        <v>132</v>
      </c>
      <c r="D46" s="1" t="s">
        <v>53</v>
      </c>
      <c r="E46" s="1" t="s">
        <v>13</v>
      </c>
      <c r="F46" s="7">
        <v>3</v>
      </c>
      <c r="G46" s="7">
        <v>4</v>
      </c>
      <c r="H46" s="8">
        <v>3</v>
      </c>
      <c r="I46" s="7">
        <v>3</v>
      </c>
      <c r="J46" s="7">
        <v>3</v>
      </c>
      <c r="K46" s="8">
        <v>4</v>
      </c>
      <c r="L46" s="8">
        <v>3</v>
      </c>
      <c r="M46" s="7">
        <v>3</v>
      </c>
      <c r="N46" s="7">
        <v>4</v>
      </c>
      <c r="O46" s="7">
        <v>3</v>
      </c>
      <c r="P46" s="8">
        <v>4</v>
      </c>
      <c r="Q46" s="8">
        <v>3</v>
      </c>
      <c r="R46" s="8">
        <v>4</v>
      </c>
      <c r="S46" s="8">
        <v>3</v>
      </c>
      <c r="T46" s="8">
        <v>3</v>
      </c>
      <c r="U46" s="12">
        <v>2</v>
      </c>
      <c r="V46" s="7">
        <v>4</v>
      </c>
      <c r="W46" s="7">
        <v>3</v>
      </c>
      <c r="X46" s="8">
        <v>4</v>
      </c>
      <c r="Y46" s="8">
        <v>2</v>
      </c>
      <c r="Z46" s="9">
        <f t="shared" si="2"/>
        <v>65</v>
      </c>
      <c r="AA46" s="13" t="str">
        <f t="shared" si="1"/>
        <v>TINGGI</v>
      </c>
    </row>
    <row r="47" spans="1:27" x14ac:dyDescent="0.2">
      <c r="A47" s="1" t="s">
        <v>134</v>
      </c>
      <c r="B47" s="1" t="s">
        <v>24</v>
      </c>
      <c r="C47" s="1" t="s">
        <v>25</v>
      </c>
      <c r="D47" s="1" t="s">
        <v>12</v>
      </c>
      <c r="E47" s="1" t="s">
        <v>26</v>
      </c>
      <c r="F47" s="7">
        <v>4</v>
      </c>
      <c r="G47" s="7">
        <v>3</v>
      </c>
      <c r="H47" s="8">
        <v>3</v>
      </c>
      <c r="I47" s="7">
        <v>3</v>
      </c>
      <c r="J47" s="7">
        <v>3</v>
      </c>
      <c r="K47" s="8">
        <v>3</v>
      </c>
      <c r="L47" s="8">
        <v>4</v>
      </c>
      <c r="M47" s="7">
        <v>3</v>
      </c>
      <c r="N47" s="7">
        <v>4</v>
      </c>
      <c r="O47" s="7">
        <v>3</v>
      </c>
      <c r="P47" s="8">
        <v>3</v>
      </c>
      <c r="Q47" s="8">
        <v>3</v>
      </c>
      <c r="R47" s="8">
        <v>4</v>
      </c>
      <c r="S47" s="8">
        <v>3</v>
      </c>
      <c r="T47" s="8">
        <v>4</v>
      </c>
      <c r="U47" s="12">
        <v>2</v>
      </c>
      <c r="V47" s="7">
        <v>3</v>
      </c>
      <c r="W47" s="7">
        <v>3</v>
      </c>
      <c r="X47" s="8">
        <v>3</v>
      </c>
      <c r="Y47" s="8">
        <v>4</v>
      </c>
      <c r="Z47" s="9">
        <f t="shared" si="2"/>
        <v>65</v>
      </c>
      <c r="AA47" s="13" t="str">
        <f t="shared" si="1"/>
        <v>TINGGI</v>
      </c>
    </row>
    <row r="48" spans="1:27" x14ac:dyDescent="0.2">
      <c r="A48" s="1" t="s">
        <v>136</v>
      </c>
      <c r="B48" s="1" t="s">
        <v>24</v>
      </c>
      <c r="C48" s="1" t="s">
        <v>132</v>
      </c>
      <c r="D48" s="1" t="s">
        <v>53</v>
      </c>
      <c r="E48" s="1" t="s">
        <v>21</v>
      </c>
      <c r="F48" s="7">
        <v>3</v>
      </c>
      <c r="G48" s="7">
        <v>4</v>
      </c>
      <c r="H48" s="8">
        <v>3</v>
      </c>
      <c r="I48" s="7">
        <v>4</v>
      </c>
      <c r="J48" s="7">
        <v>3</v>
      </c>
      <c r="K48" s="8">
        <v>2</v>
      </c>
      <c r="L48" s="8">
        <v>3</v>
      </c>
      <c r="M48" s="7">
        <v>4</v>
      </c>
      <c r="N48" s="7">
        <v>3</v>
      </c>
      <c r="O48" s="7">
        <v>4</v>
      </c>
      <c r="P48" s="8">
        <v>3</v>
      </c>
      <c r="Q48" s="8">
        <v>3</v>
      </c>
      <c r="R48" s="8">
        <v>4</v>
      </c>
      <c r="S48" s="8">
        <v>3</v>
      </c>
      <c r="T48" s="8">
        <v>4</v>
      </c>
      <c r="U48" s="12">
        <v>1</v>
      </c>
      <c r="V48" s="7">
        <v>3</v>
      </c>
      <c r="W48" s="7">
        <v>4</v>
      </c>
      <c r="X48" s="8">
        <v>3</v>
      </c>
      <c r="Y48" s="8">
        <v>3</v>
      </c>
      <c r="Z48" s="9">
        <f t="shared" si="2"/>
        <v>64</v>
      </c>
      <c r="AA48" s="13" t="str">
        <f t="shared" si="1"/>
        <v>TINGGI</v>
      </c>
    </row>
    <row r="49" spans="1:27" x14ac:dyDescent="0.2">
      <c r="A49" s="1" t="s">
        <v>138</v>
      </c>
      <c r="B49" s="1" t="s">
        <v>10</v>
      </c>
      <c r="C49" s="1" t="s">
        <v>139</v>
      </c>
      <c r="D49" s="1" t="s">
        <v>61</v>
      </c>
      <c r="E49" s="1" t="s">
        <v>21</v>
      </c>
      <c r="F49" s="7">
        <v>4</v>
      </c>
      <c r="G49" s="7">
        <v>3</v>
      </c>
      <c r="H49" s="8">
        <v>4</v>
      </c>
      <c r="I49" s="7">
        <v>3</v>
      </c>
      <c r="J49" s="7">
        <v>3</v>
      </c>
      <c r="K49" s="8">
        <v>3</v>
      </c>
      <c r="L49" s="8">
        <v>4</v>
      </c>
      <c r="M49" s="7">
        <v>3</v>
      </c>
      <c r="N49" s="7">
        <v>4</v>
      </c>
      <c r="O49" s="7">
        <v>3</v>
      </c>
      <c r="P49" s="8">
        <v>4</v>
      </c>
      <c r="Q49" s="8">
        <v>4</v>
      </c>
      <c r="R49" s="8">
        <v>3</v>
      </c>
      <c r="S49" s="8">
        <v>4</v>
      </c>
      <c r="T49" s="8">
        <v>4</v>
      </c>
      <c r="U49" s="12">
        <v>1</v>
      </c>
      <c r="V49" s="7">
        <v>3</v>
      </c>
      <c r="W49" s="7">
        <v>4</v>
      </c>
      <c r="X49" s="8">
        <v>3</v>
      </c>
      <c r="Y49" s="8">
        <v>2</v>
      </c>
      <c r="Z49" s="9">
        <f t="shared" si="2"/>
        <v>66</v>
      </c>
      <c r="AA49" s="13" t="str">
        <f t="shared" si="1"/>
        <v>TINGGI</v>
      </c>
    </row>
    <row r="50" spans="1:27" x14ac:dyDescent="0.2">
      <c r="A50" s="1" t="s">
        <v>141</v>
      </c>
      <c r="B50" s="1" t="s">
        <v>24</v>
      </c>
      <c r="C50" s="1" t="s">
        <v>142</v>
      </c>
      <c r="D50" s="1" t="s">
        <v>64</v>
      </c>
      <c r="E50" s="1" t="s">
        <v>26</v>
      </c>
      <c r="F50" s="7">
        <v>3</v>
      </c>
      <c r="G50" s="7">
        <v>4</v>
      </c>
      <c r="H50" s="8">
        <v>3</v>
      </c>
      <c r="I50" s="7">
        <v>3</v>
      </c>
      <c r="J50" s="7">
        <v>4</v>
      </c>
      <c r="K50" s="8">
        <v>2</v>
      </c>
      <c r="L50" s="8">
        <v>2</v>
      </c>
      <c r="M50" s="7">
        <v>2</v>
      </c>
      <c r="N50" s="7">
        <v>3</v>
      </c>
      <c r="O50" s="7">
        <v>3</v>
      </c>
      <c r="P50" s="8">
        <v>2</v>
      </c>
      <c r="Q50" s="8">
        <v>1</v>
      </c>
      <c r="R50" s="8">
        <v>1</v>
      </c>
      <c r="S50" s="8">
        <v>2</v>
      </c>
      <c r="T50" s="8">
        <v>1</v>
      </c>
      <c r="U50" s="12">
        <v>4</v>
      </c>
      <c r="V50" s="7">
        <v>3</v>
      </c>
      <c r="W50" s="7">
        <v>4</v>
      </c>
      <c r="X50" s="8">
        <v>2</v>
      </c>
      <c r="Y50" s="8">
        <v>1</v>
      </c>
      <c r="Z50" s="9">
        <f t="shared" si="2"/>
        <v>50</v>
      </c>
      <c r="AA50" s="13" t="str">
        <f t="shared" si="1"/>
        <v>SEDANG</v>
      </c>
    </row>
    <row r="51" spans="1:27" x14ac:dyDescent="0.2">
      <c r="A51" s="1" t="s">
        <v>144</v>
      </c>
      <c r="B51" s="1" t="s">
        <v>10</v>
      </c>
      <c r="C51" s="1" t="s">
        <v>145</v>
      </c>
      <c r="D51" s="1" t="s">
        <v>61</v>
      </c>
      <c r="E51" s="1" t="s">
        <v>26</v>
      </c>
      <c r="F51" s="7">
        <v>2</v>
      </c>
      <c r="G51" s="7">
        <v>1</v>
      </c>
      <c r="H51" s="8">
        <v>2</v>
      </c>
      <c r="I51" s="7">
        <v>2</v>
      </c>
      <c r="J51" s="7">
        <v>2</v>
      </c>
      <c r="K51" s="8">
        <v>1</v>
      </c>
      <c r="L51" s="8">
        <v>1</v>
      </c>
      <c r="M51" s="7">
        <v>3</v>
      </c>
      <c r="N51" s="7">
        <v>4</v>
      </c>
      <c r="O51" s="7">
        <v>3</v>
      </c>
      <c r="P51" s="8">
        <v>1</v>
      </c>
      <c r="Q51" s="8">
        <v>2</v>
      </c>
      <c r="R51" s="8">
        <v>1</v>
      </c>
      <c r="S51" s="8">
        <v>1</v>
      </c>
      <c r="T51" s="8">
        <v>2</v>
      </c>
      <c r="U51" s="12">
        <v>3</v>
      </c>
      <c r="V51" s="7">
        <v>4</v>
      </c>
      <c r="W51" s="7">
        <v>2</v>
      </c>
      <c r="X51" s="8">
        <v>2</v>
      </c>
      <c r="Y51" s="8">
        <v>1</v>
      </c>
      <c r="Z51" s="9">
        <f t="shared" si="2"/>
        <v>40</v>
      </c>
      <c r="AA51" s="13" t="str">
        <f t="shared" si="1"/>
        <v>RENDAH</v>
      </c>
    </row>
    <row r="52" spans="1:27" x14ac:dyDescent="0.2">
      <c r="A52" s="1" t="s">
        <v>147</v>
      </c>
      <c r="B52" s="1" t="s">
        <v>10</v>
      </c>
      <c r="C52" s="1" t="s">
        <v>148</v>
      </c>
      <c r="D52" s="1" t="s">
        <v>64</v>
      </c>
      <c r="E52" s="1" t="s">
        <v>21</v>
      </c>
      <c r="F52" s="7">
        <v>2</v>
      </c>
      <c r="G52" s="7">
        <v>1</v>
      </c>
      <c r="H52" s="8">
        <v>2</v>
      </c>
      <c r="I52" s="7">
        <v>2</v>
      </c>
      <c r="J52" s="7">
        <v>1</v>
      </c>
      <c r="K52" s="8">
        <v>2</v>
      </c>
      <c r="L52" s="8">
        <v>1</v>
      </c>
      <c r="M52" s="7">
        <v>2</v>
      </c>
      <c r="N52" s="7">
        <v>3</v>
      </c>
      <c r="O52" s="7">
        <v>4</v>
      </c>
      <c r="P52" s="8">
        <v>1</v>
      </c>
      <c r="Q52" s="8">
        <v>2</v>
      </c>
      <c r="R52" s="8">
        <v>2</v>
      </c>
      <c r="S52" s="8">
        <v>2</v>
      </c>
      <c r="T52" s="8">
        <v>1</v>
      </c>
      <c r="U52" s="12">
        <v>3</v>
      </c>
      <c r="V52" s="7">
        <v>3</v>
      </c>
      <c r="W52" s="7">
        <v>2</v>
      </c>
      <c r="X52" s="8">
        <v>1</v>
      </c>
      <c r="Y52" s="8">
        <v>1</v>
      </c>
      <c r="Z52" s="9">
        <f t="shared" si="2"/>
        <v>38</v>
      </c>
      <c r="AA52" s="13" t="str">
        <f t="shared" si="1"/>
        <v>RENDAH</v>
      </c>
    </row>
    <row r="53" spans="1:27" x14ac:dyDescent="0.2">
      <c r="A53" s="1" t="s">
        <v>150</v>
      </c>
      <c r="B53" s="1" t="s">
        <v>10</v>
      </c>
      <c r="C53" s="1" t="s">
        <v>148</v>
      </c>
      <c r="D53" s="1" t="s">
        <v>64</v>
      </c>
      <c r="E53" s="1" t="s">
        <v>21</v>
      </c>
      <c r="F53" s="7">
        <v>2</v>
      </c>
      <c r="G53" s="7">
        <v>1</v>
      </c>
      <c r="H53" s="8">
        <v>1</v>
      </c>
      <c r="I53" s="7">
        <v>2</v>
      </c>
      <c r="J53" s="7">
        <v>1</v>
      </c>
      <c r="K53" s="8">
        <v>2</v>
      </c>
      <c r="L53" s="8">
        <v>1</v>
      </c>
      <c r="M53" s="7">
        <v>2</v>
      </c>
      <c r="N53" s="7">
        <v>2</v>
      </c>
      <c r="O53" s="7">
        <v>3</v>
      </c>
      <c r="P53" s="8">
        <v>1</v>
      </c>
      <c r="Q53" s="8">
        <v>1</v>
      </c>
      <c r="R53" s="8">
        <v>1</v>
      </c>
      <c r="S53" s="8">
        <v>1</v>
      </c>
      <c r="T53" s="8">
        <v>2</v>
      </c>
      <c r="U53" s="12">
        <v>3</v>
      </c>
      <c r="V53" s="7">
        <v>4</v>
      </c>
      <c r="W53" s="7">
        <v>2</v>
      </c>
      <c r="X53" s="8">
        <v>1</v>
      </c>
      <c r="Y53" s="8">
        <v>1</v>
      </c>
      <c r="Z53" s="9">
        <f t="shared" si="2"/>
        <v>34</v>
      </c>
      <c r="AA53" s="13" t="str">
        <f t="shared" si="1"/>
        <v>RENDAH</v>
      </c>
    </row>
    <row r="54" spans="1:27" x14ac:dyDescent="0.2">
      <c r="A54" s="1" t="s">
        <v>152</v>
      </c>
      <c r="B54" s="1" t="s">
        <v>24</v>
      </c>
      <c r="C54" s="1" t="s">
        <v>25</v>
      </c>
      <c r="D54" s="1" t="s">
        <v>64</v>
      </c>
      <c r="E54" s="1" t="s">
        <v>26</v>
      </c>
      <c r="F54" s="7">
        <v>2</v>
      </c>
      <c r="G54" s="7">
        <v>2</v>
      </c>
      <c r="H54" s="8">
        <v>2</v>
      </c>
      <c r="I54" s="7">
        <v>1</v>
      </c>
      <c r="J54" s="7">
        <v>2</v>
      </c>
      <c r="K54" s="8">
        <v>2</v>
      </c>
      <c r="L54" s="8">
        <v>2</v>
      </c>
      <c r="M54" s="7">
        <v>2</v>
      </c>
      <c r="N54" s="7">
        <v>3</v>
      </c>
      <c r="O54" s="7">
        <v>4</v>
      </c>
      <c r="P54" s="8">
        <v>2</v>
      </c>
      <c r="Q54" s="8">
        <v>2</v>
      </c>
      <c r="R54" s="8">
        <v>1</v>
      </c>
      <c r="S54" s="8">
        <v>2</v>
      </c>
      <c r="T54" s="8">
        <v>1</v>
      </c>
      <c r="U54" s="12">
        <v>3</v>
      </c>
      <c r="V54" s="7">
        <v>3</v>
      </c>
      <c r="W54" s="7">
        <v>2</v>
      </c>
      <c r="X54" s="8">
        <v>2</v>
      </c>
      <c r="Y54" s="8">
        <v>1</v>
      </c>
      <c r="Z54" s="9">
        <f t="shared" si="2"/>
        <v>41</v>
      </c>
      <c r="AA54" s="13" t="str">
        <f t="shared" si="1"/>
        <v>RENDAH</v>
      </c>
    </row>
    <row r="55" spans="1:27" x14ac:dyDescent="0.2">
      <c r="A55" s="1" t="s">
        <v>154</v>
      </c>
      <c r="B55" s="1" t="s">
        <v>10</v>
      </c>
      <c r="C55" s="1" t="s">
        <v>25</v>
      </c>
      <c r="D55" s="1" t="s">
        <v>64</v>
      </c>
      <c r="E55" s="1" t="s">
        <v>26</v>
      </c>
      <c r="F55" s="7">
        <v>2</v>
      </c>
      <c r="G55" s="7">
        <v>1</v>
      </c>
      <c r="H55" s="8">
        <v>2</v>
      </c>
      <c r="I55" s="7">
        <v>2</v>
      </c>
      <c r="J55" s="7">
        <v>1</v>
      </c>
      <c r="K55" s="8">
        <v>2</v>
      </c>
      <c r="L55" s="8">
        <v>1</v>
      </c>
      <c r="M55" s="7">
        <v>2</v>
      </c>
      <c r="N55" s="7">
        <v>4</v>
      </c>
      <c r="O55" s="7">
        <v>4</v>
      </c>
      <c r="P55" s="8">
        <v>2</v>
      </c>
      <c r="Q55" s="8">
        <v>1</v>
      </c>
      <c r="R55" s="8">
        <v>2</v>
      </c>
      <c r="S55" s="8">
        <v>1</v>
      </c>
      <c r="T55" s="8">
        <v>2</v>
      </c>
      <c r="U55" s="12">
        <v>4</v>
      </c>
      <c r="V55" s="7">
        <v>4</v>
      </c>
      <c r="W55" s="7">
        <v>4</v>
      </c>
      <c r="X55" s="8">
        <v>3</v>
      </c>
      <c r="Y55" s="8">
        <v>2</v>
      </c>
      <c r="Z55" s="9">
        <f t="shared" si="2"/>
        <v>46</v>
      </c>
      <c r="AA55" s="13" t="str">
        <f t="shared" si="1"/>
        <v>SEDANG</v>
      </c>
    </row>
    <row r="56" spans="1:27" x14ac:dyDescent="0.2">
      <c r="A56" s="1" t="s">
        <v>156</v>
      </c>
      <c r="B56" s="1" t="s">
        <v>24</v>
      </c>
      <c r="C56" s="1" t="s">
        <v>25</v>
      </c>
      <c r="D56" s="1" t="s">
        <v>64</v>
      </c>
      <c r="E56" s="1" t="s">
        <v>157</v>
      </c>
      <c r="F56" s="7">
        <v>2</v>
      </c>
      <c r="G56" s="7">
        <v>1</v>
      </c>
      <c r="H56" s="8">
        <v>2</v>
      </c>
      <c r="I56" s="7">
        <v>2</v>
      </c>
      <c r="J56" s="7">
        <v>1</v>
      </c>
      <c r="K56" s="8">
        <v>2</v>
      </c>
      <c r="L56" s="8">
        <v>1</v>
      </c>
      <c r="M56" s="7">
        <v>2</v>
      </c>
      <c r="N56" s="7">
        <v>3</v>
      </c>
      <c r="O56" s="7">
        <v>4</v>
      </c>
      <c r="P56" s="8">
        <v>2</v>
      </c>
      <c r="Q56" s="8">
        <v>1</v>
      </c>
      <c r="R56" s="8">
        <v>1</v>
      </c>
      <c r="S56" s="8">
        <v>2</v>
      </c>
      <c r="T56" s="8">
        <v>1</v>
      </c>
      <c r="U56" s="12">
        <v>3</v>
      </c>
      <c r="V56" s="7">
        <v>3</v>
      </c>
      <c r="W56" s="7">
        <v>2</v>
      </c>
      <c r="X56" s="8">
        <v>2</v>
      </c>
      <c r="Y56" s="8">
        <v>1</v>
      </c>
      <c r="Z56" s="9">
        <f t="shared" si="2"/>
        <v>38</v>
      </c>
      <c r="AA56" s="13" t="str">
        <f t="shared" si="1"/>
        <v>RENDAH</v>
      </c>
    </row>
    <row r="57" spans="1:27" x14ac:dyDescent="0.2">
      <c r="A57" s="1" t="s">
        <v>159</v>
      </c>
      <c r="B57" s="1" t="s">
        <v>10</v>
      </c>
      <c r="C57" s="1" t="s">
        <v>25</v>
      </c>
      <c r="D57" s="1" t="s">
        <v>64</v>
      </c>
      <c r="E57" s="1" t="s">
        <v>26</v>
      </c>
      <c r="F57" s="7">
        <v>2</v>
      </c>
      <c r="G57" s="7">
        <v>2</v>
      </c>
      <c r="H57" s="8">
        <v>2</v>
      </c>
      <c r="I57" s="7">
        <v>1</v>
      </c>
      <c r="J57" s="7">
        <v>2</v>
      </c>
      <c r="K57" s="8">
        <v>2</v>
      </c>
      <c r="L57" s="8">
        <v>1</v>
      </c>
      <c r="M57" s="7">
        <v>2</v>
      </c>
      <c r="N57" s="7">
        <v>3</v>
      </c>
      <c r="O57" s="7">
        <v>4</v>
      </c>
      <c r="P57" s="8">
        <v>1</v>
      </c>
      <c r="Q57" s="8">
        <v>2</v>
      </c>
      <c r="R57" s="8">
        <v>1</v>
      </c>
      <c r="S57" s="8">
        <v>2</v>
      </c>
      <c r="T57" s="8">
        <v>1</v>
      </c>
      <c r="U57" s="12">
        <v>4</v>
      </c>
      <c r="V57" s="7">
        <v>3</v>
      </c>
      <c r="W57" s="7">
        <v>1</v>
      </c>
      <c r="X57" s="8">
        <v>2</v>
      </c>
      <c r="Y57" s="8">
        <v>1</v>
      </c>
      <c r="Z57" s="9">
        <f t="shared" si="2"/>
        <v>39</v>
      </c>
      <c r="AA57" s="13" t="str">
        <f t="shared" si="1"/>
        <v>RENDAH</v>
      </c>
    </row>
    <row r="58" spans="1:27" x14ac:dyDescent="0.2">
      <c r="A58" s="1" t="s">
        <v>161</v>
      </c>
      <c r="B58" s="1" t="s">
        <v>10</v>
      </c>
      <c r="C58" s="1" t="s">
        <v>25</v>
      </c>
      <c r="D58" s="1" t="s">
        <v>64</v>
      </c>
      <c r="E58" s="1" t="s">
        <v>26</v>
      </c>
      <c r="F58" s="7">
        <v>2</v>
      </c>
      <c r="G58" s="7">
        <v>1</v>
      </c>
      <c r="H58" s="8">
        <v>2</v>
      </c>
      <c r="I58" s="7">
        <v>2</v>
      </c>
      <c r="J58" s="7">
        <v>2</v>
      </c>
      <c r="K58" s="8">
        <v>1</v>
      </c>
      <c r="L58" s="8">
        <v>2</v>
      </c>
      <c r="M58" s="7">
        <v>2</v>
      </c>
      <c r="N58" s="7">
        <v>4</v>
      </c>
      <c r="O58" s="7">
        <v>3</v>
      </c>
      <c r="P58" s="8">
        <v>1</v>
      </c>
      <c r="Q58" s="8">
        <v>1</v>
      </c>
      <c r="R58" s="8">
        <v>2</v>
      </c>
      <c r="S58" s="8">
        <v>2</v>
      </c>
      <c r="T58" s="8">
        <v>2</v>
      </c>
      <c r="U58" s="12">
        <v>3</v>
      </c>
      <c r="V58" s="7">
        <v>4</v>
      </c>
      <c r="W58" s="7">
        <v>2</v>
      </c>
      <c r="X58" s="8">
        <v>2</v>
      </c>
      <c r="Y58" s="8">
        <v>1</v>
      </c>
      <c r="Z58" s="9">
        <f t="shared" si="2"/>
        <v>41</v>
      </c>
      <c r="AA58" s="13" t="str">
        <f t="shared" si="1"/>
        <v>RENDAH</v>
      </c>
    </row>
    <row r="59" spans="1:27" x14ac:dyDescent="0.2">
      <c r="A59" s="1" t="s">
        <v>163</v>
      </c>
      <c r="B59" s="1" t="s">
        <v>24</v>
      </c>
      <c r="C59" s="1" t="s">
        <v>164</v>
      </c>
      <c r="D59" s="1" t="s">
        <v>165</v>
      </c>
      <c r="E59" s="1" t="s">
        <v>26</v>
      </c>
      <c r="F59" s="7">
        <v>4</v>
      </c>
      <c r="G59" s="7">
        <v>4</v>
      </c>
      <c r="H59" s="8">
        <v>3</v>
      </c>
      <c r="I59" s="7">
        <v>3</v>
      </c>
      <c r="J59" s="7">
        <v>4</v>
      </c>
      <c r="K59" s="8">
        <v>2</v>
      </c>
      <c r="L59" s="8">
        <v>2</v>
      </c>
      <c r="M59" s="7">
        <v>4</v>
      </c>
      <c r="N59" s="7">
        <v>3</v>
      </c>
      <c r="O59" s="7">
        <v>4</v>
      </c>
      <c r="P59" s="8">
        <v>3</v>
      </c>
      <c r="Q59" s="8">
        <v>4</v>
      </c>
      <c r="R59" s="8">
        <v>2</v>
      </c>
      <c r="S59" s="8">
        <v>3</v>
      </c>
      <c r="T59" s="8">
        <v>2</v>
      </c>
      <c r="U59" s="12">
        <v>2</v>
      </c>
      <c r="V59" s="7">
        <v>3</v>
      </c>
      <c r="W59" s="7">
        <v>4</v>
      </c>
      <c r="X59" s="8">
        <v>3</v>
      </c>
      <c r="Y59" s="8">
        <v>2</v>
      </c>
      <c r="Z59" s="9">
        <f t="shared" si="2"/>
        <v>61</v>
      </c>
      <c r="AA59" s="13" t="str">
        <f t="shared" si="1"/>
        <v>SEDANG</v>
      </c>
    </row>
    <row r="60" spans="1:27" x14ac:dyDescent="0.2">
      <c r="A60" s="1" t="s">
        <v>167</v>
      </c>
      <c r="B60" s="1" t="s">
        <v>10</v>
      </c>
      <c r="C60" s="1" t="s">
        <v>11</v>
      </c>
      <c r="D60" s="1" t="s">
        <v>12</v>
      </c>
      <c r="E60" s="1" t="s">
        <v>21</v>
      </c>
      <c r="F60" s="7">
        <v>4</v>
      </c>
      <c r="G60" s="7">
        <v>4</v>
      </c>
      <c r="H60" s="8">
        <v>3</v>
      </c>
      <c r="I60" s="7">
        <v>3</v>
      </c>
      <c r="J60" s="7">
        <v>4</v>
      </c>
      <c r="K60" s="8">
        <v>2</v>
      </c>
      <c r="L60" s="8">
        <v>4</v>
      </c>
      <c r="M60" s="7">
        <v>3</v>
      </c>
      <c r="N60" s="7">
        <v>4</v>
      </c>
      <c r="O60" s="7">
        <v>3</v>
      </c>
      <c r="P60" s="8">
        <v>3</v>
      </c>
      <c r="Q60" s="8">
        <v>4</v>
      </c>
      <c r="R60" s="8">
        <v>2</v>
      </c>
      <c r="S60" s="8">
        <v>3</v>
      </c>
      <c r="T60" s="8">
        <v>2</v>
      </c>
      <c r="U60" s="12">
        <v>1</v>
      </c>
      <c r="V60" s="7">
        <v>3</v>
      </c>
      <c r="W60" s="7">
        <v>4</v>
      </c>
      <c r="X60" s="8">
        <v>3</v>
      </c>
      <c r="Y60" s="8">
        <v>2</v>
      </c>
      <c r="Z60" s="9">
        <f t="shared" si="2"/>
        <v>61</v>
      </c>
      <c r="AA60" s="13" t="str">
        <f t="shared" si="1"/>
        <v>SEDANG</v>
      </c>
    </row>
    <row r="61" spans="1:27" x14ac:dyDescent="0.2">
      <c r="A61" s="1" t="s">
        <v>169</v>
      </c>
      <c r="B61" s="1" t="s">
        <v>24</v>
      </c>
      <c r="C61" s="1" t="s">
        <v>148</v>
      </c>
      <c r="D61" s="1" t="s">
        <v>17</v>
      </c>
      <c r="E61" s="1" t="s">
        <v>26</v>
      </c>
      <c r="F61" s="7">
        <v>3</v>
      </c>
      <c r="G61" s="7">
        <v>4</v>
      </c>
      <c r="H61" s="8">
        <v>3</v>
      </c>
      <c r="I61" s="7">
        <v>3</v>
      </c>
      <c r="J61" s="7">
        <v>4</v>
      </c>
      <c r="K61" s="8">
        <v>2</v>
      </c>
      <c r="L61" s="8">
        <v>2</v>
      </c>
      <c r="M61" s="7">
        <v>4</v>
      </c>
      <c r="N61" s="7">
        <v>3</v>
      </c>
      <c r="O61" s="7">
        <v>4</v>
      </c>
      <c r="P61" s="8">
        <v>3</v>
      </c>
      <c r="Q61" s="8">
        <v>4</v>
      </c>
      <c r="R61" s="8">
        <v>2</v>
      </c>
      <c r="S61" s="8">
        <v>3</v>
      </c>
      <c r="T61" s="8">
        <v>2</v>
      </c>
      <c r="U61" s="12">
        <v>2</v>
      </c>
      <c r="V61" s="7">
        <v>4</v>
      </c>
      <c r="W61" s="7">
        <v>3</v>
      </c>
      <c r="X61" s="8">
        <v>4</v>
      </c>
      <c r="Y61" s="8">
        <v>2</v>
      </c>
      <c r="Z61" s="9">
        <f t="shared" si="2"/>
        <v>61</v>
      </c>
      <c r="AA61" s="13" t="str">
        <f t="shared" si="1"/>
        <v>SEDANG</v>
      </c>
    </row>
  </sheetData>
  <mergeCells count="1">
    <mergeCell ref="AC17:AD17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9"/>
  <sheetViews>
    <sheetView zoomScale="75" zoomScaleNormal="75" workbookViewId="0">
      <selection activeCell="Y11" sqref="Y11"/>
    </sheetView>
  </sheetViews>
  <sheetFormatPr defaultRowHeight="12.75" x14ac:dyDescent="0.2"/>
  <sheetData>
    <row r="2" spans="1:24" ht="12.75" customHeight="1" x14ac:dyDescent="0.2">
      <c r="A2" s="299" t="s">
        <v>602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</row>
    <row r="3" spans="1:24" ht="12.75" customHeight="1" x14ac:dyDescent="0.2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</row>
    <row r="5" spans="1:24" x14ac:dyDescent="0.2">
      <c r="B5" s="300" t="s">
        <v>601</v>
      </c>
      <c r="C5" s="300"/>
      <c r="D5" s="300"/>
      <c r="E5" s="300"/>
    </row>
    <row r="6" spans="1:24" x14ac:dyDescent="0.2">
      <c r="B6" s="300"/>
      <c r="C6" s="300"/>
      <c r="D6" s="300"/>
      <c r="E6" s="300"/>
    </row>
    <row r="7" spans="1:24" x14ac:dyDescent="0.2">
      <c r="B7" s="300"/>
      <c r="C7" s="300"/>
      <c r="D7" s="300"/>
      <c r="E7" s="300"/>
    </row>
    <row r="8" spans="1:24" x14ac:dyDescent="0.2">
      <c r="B8" s="300"/>
      <c r="C8" s="300"/>
      <c r="D8" s="300"/>
      <c r="E8" s="300"/>
    </row>
    <row r="9" spans="1:24" x14ac:dyDescent="0.2">
      <c r="B9" s="300"/>
      <c r="C9" s="300"/>
      <c r="D9" s="300"/>
      <c r="E9" s="300"/>
    </row>
    <row r="10" spans="1:24" x14ac:dyDescent="0.2">
      <c r="B10" s="300"/>
      <c r="C10" s="300"/>
      <c r="D10" s="300"/>
      <c r="E10" s="300"/>
    </row>
    <row r="13" spans="1:24" ht="15" x14ac:dyDescent="0.2">
      <c r="A13" s="310" t="s">
        <v>244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186"/>
    </row>
    <row r="14" spans="1:24" x14ac:dyDescent="0.2">
      <c r="A14" s="187" t="s">
        <v>249</v>
      </c>
      <c r="B14" s="187"/>
      <c r="C14" s="188" t="s">
        <v>203</v>
      </c>
      <c r="D14" s="189" t="s">
        <v>204</v>
      </c>
      <c r="E14" s="189" t="s">
        <v>205</v>
      </c>
      <c r="F14" s="189" t="s">
        <v>206</v>
      </c>
      <c r="G14" s="189" t="s">
        <v>207</v>
      </c>
      <c r="H14" s="189" t="s">
        <v>208</v>
      </c>
      <c r="I14" s="189" t="s">
        <v>209</v>
      </c>
      <c r="J14" s="189" t="s">
        <v>210</v>
      </c>
      <c r="K14" s="189" t="s">
        <v>211</v>
      </c>
      <c r="L14" s="189" t="s">
        <v>212</v>
      </c>
      <c r="M14" s="189" t="s">
        <v>213</v>
      </c>
      <c r="N14" s="189" t="s">
        <v>214</v>
      </c>
      <c r="O14" s="189" t="s">
        <v>215</v>
      </c>
      <c r="P14" s="189" t="s">
        <v>216</v>
      </c>
      <c r="Q14" s="189" t="s">
        <v>217</v>
      </c>
      <c r="R14" s="189" t="s">
        <v>218</v>
      </c>
      <c r="S14" s="189" t="s">
        <v>222</v>
      </c>
      <c r="T14" s="189" t="s">
        <v>219</v>
      </c>
      <c r="U14" s="189" t="s">
        <v>220</v>
      </c>
      <c r="V14" s="189" t="s">
        <v>221</v>
      </c>
      <c r="W14" s="190" t="s">
        <v>263</v>
      </c>
      <c r="X14" s="186"/>
    </row>
    <row r="15" spans="1:24" ht="36" x14ac:dyDescent="0.2">
      <c r="A15" s="191" t="s">
        <v>203</v>
      </c>
      <c r="B15" s="192" t="s">
        <v>245</v>
      </c>
      <c r="C15" s="193">
        <v>1</v>
      </c>
      <c r="D15" s="194" t="s">
        <v>522</v>
      </c>
      <c r="E15" s="194" t="s">
        <v>523</v>
      </c>
      <c r="F15" s="194" t="s">
        <v>524</v>
      </c>
      <c r="G15" s="194" t="s">
        <v>525</v>
      </c>
      <c r="H15" s="195">
        <v>0.23440062463198827</v>
      </c>
      <c r="I15" s="194" t="s">
        <v>526</v>
      </c>
      <c r="J15" s="194" t="s">
        <v>527</v>
      </c>
      <c r="K15" s="194" t="s">
        <v>473</v>
      </c>
      <c r="L15" s="195">
        <v>0.10793744797814271</v>
      </c>
      <c r="M15" s="194" t="s">
        <v>485</v>
      </c>
      <c r="N15" s="194" t="s">
        <v>528</v>
      </c>
      <c r="O15" s="194" t="s">
        <v>529</v>
      </c>
      <c r="P15" s="194" t="s">
        <v>433</v>
      </c>
      <c r="Q15" s="195">
        <v>0.15897584240334728</v>
      </c>
      <c r="R15" s="194" t="s">
        <v>530</v>
      </c>
      <c r="S15" s="194" t="s">
        <v>483</v>
      </c>
      <c r="T15" s="194" t="s">
        <v>531</v>
      </c>
      <c r="U15" s="194" t="s">
        <v>471</v>
      </c>
      <c r="V15" s="194" t="s">
        <v>532</v>
      </c>
      <c r="W15" s="196" t="s">
        <v>533</v>
      </c>
      <c r="X15" s="186"/>
    </row>
    <row r="16" spans="1:24" ht="24" x14ac:dyDescent="0.2">
      <c r="A16" s="197"/>
      <c r="B16" s="197" t="s">
        <v>246</v>
      </c>
      <c r="C16" s="198"/>
      <c r="D16" s="199">
        <v>8.0198781998916028E-7</v>
      </c>
      <c r="E16" s="199">
        <v>7.4458372014714713E-5</v>
      </c>
      <c r="F16" s="199">
        <v>1.3159067899958456E-4</v>
      </c>
      <c r="G16" s="199">
        <v>9.0442120803691475E-6</v>
      </c>
      <c r="H16" s="199">
        <v>7.1439903233134025E-2</v>
      </c>
      <c r="I16" s="199">
        <v>2.3280061217507769E-5</v>
      </c>
      <c r="J16" s="199">
        <v>8.1899705588566317E-5</v>
      </c>
      <c r="K16" s="199">
        <v>2.953530920180421E-4</v>
      </c>
      <c r="L16" s="199">
        <v>0.41170647852156073</v>
      </c>
      <c r="M16" s="199">
        <v>6.0299556913818815E-3</v>
      </c>
      <c r="N16" s="199">
        <v>1.0287276205149362E-5</v>
      </c>
      <c r="O16" s="199">
        <v>1.023789366627479E-3</v>
      </c>
      <c r="P16" s="199">
        <v>4.9009768830997155E-2</v>
      </c>
      <c r="Q16" s="199">
        <v>0.22503387889004392</v>
      </c>
      <c r="R16" s="199">
        <v>1.4675619234842297E-4</v>
      </c>
      <c r="S16" s="199">
        <v>2.6448719618499608E-2</v>
      </c>
      <c r="T16" s="199">
        <v>2.3704504535988526E-7</v>
      </c>
      <c r="U16" s="199">
        <v>1.0537017000644482E-4</v>
      </c>
      <c r="V16" s="199">
        <v>4.6215893022234378E-3</v>
      </c>
      <c r="W16" s="200">
        <v>6.3671802244943675E-13</v>
      </c>
      <c r="X16" s="186"/>
    </row>
    <row r="17" spans="1:24" x14ac:dyDescent="0.2">
      <c r="A17" s="201"/>
      <c r="B17" s="201" t="s">
        <v>247</v>
      </c>
      <c r="C17" s="202">
        <v>60</v>
      </c>
      <c r="D17" s="203">
        <v>60</v>
      </c>
      <c r="E17" s="203">
        <v>60</v>
      </c>
      <c r="F17" s="203">
        <v>60</v>
      </c>
      <c r="G17" s="203">
        <v>60</v>
      </c>
      <c r="H17" s="203">
        <v>60</v>
      </c>
      <c r="I17" s="203">
        <v>60</v>
      </c>
      <c r="J17" s="203">
        <v>60</v>
      </c>
      <c r="K17" s="203">
        <v>60</v>
      </c>
      <c r="L17" s="203">
        <v>60</v>
      </c>
      <c r="M17" s="203">
        <v>60</v>
      </c>
      <c r="N17" s="203">
        <v>60</v>
      </c>
      <c r="O17" s="203">
        <v>60</v>
      </c>
      <c r="P17" s="203">
        <v>60</v>
      </c>
      <c r="Q17" s="203">
        <v>60</v>
      </c>
      <c r="R17" s="203">
        <v>60</v>
      </c>
      <c r="S17" s="203">
        <v>60</v>
      </c>
      <c r="T17" s="203">
        <v>60</v>
      </c>
      <c r="U17" s="203">
        <v>60</v>
      </c>
      <c r="V17" s="203">
        <v>60</v>
      </c>
      <c r="W17" s="204">
        <v>60</v>
      </c>
      <c r="X17" s="186"/>
    </row>
    <row r="18" spans="1:24" ht="36" x14ac:dyDescent="0.2">
      <c r="A18" s="201" t="s">
        <v>204</v>
      </c>
      <c r="B18" s="197" t="s">
        <v>245</v>
      </c>
      <c r="C18" s="205" t="s">
        <v>522</v>
      </c>
      <c r="D18" s="206">
        <v>1</v>
      </c>
      <c r="E18" s="207" t="s">
        <v>404</v>
      </c>
      <c r="F18" s="207" t="s">
        <v>534</v>
      </c>
      <c r="G18" s="207" t="s">
        <v>535</v>
      </c>
      <c r="H18" s="199">
        <v>0.23335615372033419</v>
      </c>
      <c r="I18" s="207" t="s">
        <v>536</v>
      </c>
      <c r="J18" s="207" t="s">
        <v>536</v>
      </c>
      <c r="K18" s="207" t="s">
        <v>537</v>
      </c>
      <c r="L18" s="199">
        <v>0.2214368355762075</v>
      </c>
      <c r="M18" s="207" t="s">
        <v>538</v>
      </c>
      <c r="N18" s="207" t="s">
        <v>539</v>
      </c>
      <c r="O18" s="207" t="s">
        <v>540</v>
      </c>
      <c r="P18" s="207" t="s">
        <v>541</v>
      </c>
      <c r="Q18" s="199">
        <v>0.1061433248894573</v>
      </c>
      <c r="R18" s="207" t="s">
        <v>542</v>
      </c>
      <c r="S18" s="199">
        <v>7.9272513637556288E-2</v>
      </c>
      <c r="T18" s="207" t="s">
        <v>543</v>
      </c>
      <c r="U18" s="207" t="s">
        <v>473</v>
      </c>
      <c r="V18" s="207" t="s">
        <v>481</v>
      </c>
      <c r="W18" s="208" t="s">
        <v>544</v>
      </c>
      <c r="X18" s="186"/>
    </row>
    <row r="19" spans="1:24" ht="24" x14ac:dyDescent="0.2">
      <c r="A19" s="197"/>
      <c r="B19" s="197" t="s">
        <v>246</v>
      </c>
      <c r="C19" s="209">
        <v>8.0198781998916028E-7</v>
      </c>
      <c r="D19" s="210"/>
      <c r="E19" s="199">
        <v>5.2159793820405853E-8</v>
      </c>
      <c r="F19" s="199">
        <v>7.7599747991970798E-5</v>
      </c>
      <c r="G19" s="199">
        <v>2.267044940162471E-8</v>
      </c>
      <c r="H19" s="199">
        <v>7.2748009459383603E-2</v>
      </c>
      <c r="I19" s="199">
        <v>3.8482086375840846E-3</v>
      </c>
      <c r="J19" s="199">
        <v>3.8253187460323681E-3</v>
      </c>
      <c r="K19" s="199">
        <v>1.992020316415339E-3</v>
      </c>
      <c r="L19" s="199">
        <v>8.9066955468622283E-2</v>
      </c>
      <c r="M19" s="199">
        <v>1.6485418722490677E-2</v>
      </c>
      <c r="N19" s="199">
        <v>3.0790450680402091E-4</v>
      </c>
      <c r="O19" s="199">
        <v>6.2881615716281446E-3</v>
      </c>
      <c r="P19" s="199">
        <v>1.2263810630592779E-4</v>
      </c>
      <c r="Q19" s="199">
        <v>0.41956790018519197</v>
      </c>
      <c r="R19" s="199">
        <v>3.6665873956744462E-4</v>
      </c>
      <c r="S19" s="199">
        <v>0.54712491480407466</v>
      </c>
      <c r="T19" s="199">
        <v>1.9810904200901898E-7</v>
      </c>
      <c r="U19" s="199">
        <v>2.9871108671368263E-4</v>
      </c>
      <c r="V19" s="199">
        <v>4.0770487309797675E-2</v>
      </c>
      <c r="W19" s="200">
        <v>2.7505863094593743E-12</v>
      </c>
      <c r="X19" s="186"/>
    </row>
    <row r="20" spans="1:24" x14ac:dyDescent="0.2">
      <c r="A20" s="201"/>
      <c r="B20" s="201" t="s">
        <v>247</v>
      </c>
      <c r="C20" s="202">
        <v>60</v>
      </c>
      <c r="D20" s="203">
        <v>60</v>
      </c>
      <c r="E20" s="203">
        <v>60</v>
      </c>
      <c r="F20" s="203">
        <v>60</v>
      </c>
      <c r="G20" s="203">
        <v>60</v>
      </c>
      <c r="H20" s="203">
        <v>60</v>
      </c>
      <c r="I20" s="203">
        <v>60</v>
      </c>
      <c r="J20" s="203">
        <v>60</v>
      </c>
      <c r="K20" s="203">
        <v>60</v>
      </c>
      <c r="L20" s="203">
        <v>60</v>
      </c>
      <c r="M20" s="203">
        <v>60</v>
      </c>
      <c r="N20" s="203">
        <v>60</v>
      </c>
      <c r="O20" s="203">
        <v>60</v>
      </c>
      <c r="P20" s="203">
        <v>60</v>
      </c>
      <c r="Q20" s="203">
        <v>60</v>
      </c>
      <c r="R20" s="203">
        <v>60</v>
      </c>
      <c r="S20" s="203">
        <v>60</v>
      </c>
      <c r="T20" s="203">
        <v>60</v>
      </c>
      <c r="U20" s="203">
        <v>60</v>
      </c>
      <c r="V20" s="203">
        <v>60</v>
      </c>
      <c r="W20" s="204">
        <v>60</v>
      </c>
      <c r="X20" s="186"/>
    </row>
    <row r="21" spans="1:24" ht="36" x14ac:dyDescent="0.2">
      <c r="A21" s="201" t="s">
        <v>205</v>
      </c>
      <c r="B21" s="197" t="s">
        <v>245</v>
      </c>
      <c r="C21" s="205" t="s">
        <v>523</v>
      </c>
      <c r="D21" s="207" t="s">
        <v>404</v>
      </c>
      <c r="E21" s="206">
        <v>1</v>
      </c>
      <c r="F21" s="207" t="s">
        <v>446</v>
      </c>
      <c r="G21" s="207" t="s">
        <v>545</v>
      </c>
      <c r="H21" s="199">
        <v>0.16623653553575687</v>
      </c>
      <c r="I21" s="199">
        <v>0.1904514651595404</v>
      </c>
      <c r="J21" s="207" t="s">
        <v>546</v>
      </c>
      <c r="K21" s="207" t="s">
        <v>547</v>
      </c>
      <c r="L21" s="199">
        <v>7.9799450532800173E-2</v>
      </c>
      <c r="M21" s="207" t="s">
        <v>548</v>
      </c>
      <c r="N21" s="199">
        <v>0.19699382500949975</v>
      </c>
      <c r="O21" s="207" t="s">
        <v>500</v>
      </c>
      <c r="P21" s="207" t="s">
        <v>516</v>
      </c>
      <c r="Q21" s="199">
        <v>0.17731233532802712</v>
      </c>
      <c r="R21" s="207" t="s">
        <v>549</v>
      </c>
      <c r="S21" s="199">
        <v>0.22793924479801181</v>
      </c>
      <c r="T21" s="207" t="s">
        <v>550</v>
      </c>
      <c r="U21" s="207" t="s">
        <v>551</v>
      </c>
      <c r="V21" s="199">
        <v>0.13501393702409914</v>
      </c>
      <c r="W21" s="208" t="s">
        <v>552</v>
      </c>
      <c r="X21" s="186"/>
    </row>
    <row r="22" spans="1:24" ht="24" x14ac:dyDescent="0.2">
      <c r="A22" s="197"/>
      <c r="B22" s="197" t="s">
        <v>246</v>
      </c>
      <c r="C22" s="209">
        <v>7.4458372014714713E-5</v>
      </c>
      <c r="D22" s="199">
        <v>5.2159793820405853E-8</v>
      </c>
      <c r="E22" s="210"/>
      <c r="F22" s="199">
        <v>1.4409221729277031E-3</v>
      </c>
      <c r="G22" s="199">
        <v>6.0806051950871549E-5</v>
      </c>
      <c r="H22" s="199">
        <v>0.20428797154465569</v>
      </c>
      <c r="I22" s="199">
        <v>0.14495739733868412</v>
      </c>
      <c r="J22" s="199">
        <v>4.8577481251907022E-2</v>
      </c>
      <c r="K22" s="199">
        <v>4.1801870076329985E-3</v>
      </c>
      <c r="L22" s="199">
        <v>0.54445577764460651</v>
      </c>
      <c r="M22" s="199">
        <v>1.2653548295357298E-3</v>
      </c>
      <c r="N22" s="199">
        <v>0.13139215705013477</v>
      </c>
      <c r="O22" s="199">
        <v>2.7804193783014693E-2</v>
      </c>
      <c r="P22" s="199">
        <v>4.2265534976408844E-5</v>
      </c>
      <c r="Q22" s="199">
        <v>0.17531229033031168</v>
      </c>
      <c r="R22" s="199">
        <v>2.5065359388991907E-2</v>
      </c>
      <c r="S22" s="199">
        <v>7.9841330671391847E-2</v>
      </c>
      <c r="T22" s="199">
        <v>1.8127549116401771E-5</v>
      </c>
      <c r="U22" s="199">
        <v>4.4193069335344323E-2</v>
      </c>
      <c r="V22" s="199">
        <v>0.30369944591639619</v>
      </c>
      <c r="W22" s="200">
        <v>2.6826478734214315E-8</v>
      </c>
      <c r="X22" s="186"/>
    </row>
    <row r="23" spans="1:24" x14ac:dyDescent="0.2">
      <c r="A23" s="201"/>
      <c r="B23" s="201" t="s">
        <v>247</v>
      </c>
      <c r="C23" s="202">
        <v>60</v>
      </c>
      <c r="D23" s="203">
        <v>60</v>
      </c>
      <c r="E23" s="203">
        <v>60</v>
      </c>
      <c r="F23" s="203">
        <v>60</v>
      </c>
      <c r="G23" s="203">
        <v>60</v>
      </c>
      <c r="H23" s="203">
        <v>60</v>
      </c>
      <c r="I23" s="203">
        <v>60</v>
      </c>
      <c r="J23" s="203">
        <v>60</v>
      </c>
      <c r="K23" s="203">
        <v>60</v>
      </c>
      <c r="L23" s="203">
        <v>60</v>
      </c>
      <c r="M23" s="203">
        <v>60</v>
      </c>
      <c r="N23" s="203">
        <v>60</v>
      </c>
      <c r="O23" s="203">
        <v>60</v>
      </c>
      <c r="P23" s="203">
        <v>60</v>
      </c>
      <c r="Q23" s="203">
        <v>60</v>
      </c>
      <c r="R23" s="203">
        <v>60</v>
      </c>
      <c r="S23" s="203">
        <v>60</v>
      </c>
      <c r="T23" s="203">
        <v>60</v>
      </c>
      <c r="U23" s="203">
        <v>60</v>
      </c>
      <c r="V23" s="203">
        <v>60</v>
      </c>
      <c r="W23" s="204">
        <v>60</v>
      </c>
      <c r="X23" s="186"/>
    </row>
    <row r="24" spans="1:24" ht="36" x14ac:dyDescent="0.2">
      <c r="A24" s="201" t="s">
        <v>206</v>
      </c>
      <c r="B24" s="197" t="s">
        <v>245</v>
      </c>
      <c r="C24" s="205" t="s">
        <v>524</v>
      </c>
      <c r="D24" s="207" t="s">
        <v>534</v>
      </c>
      <c r="E24" s="207" t="s">
        <v>446</v>
      </c>
      <c r="F24" s="206">
        <v>1</v>
      </c>
      <c r="G24" s="207" t="s">
        <v>553</v>
      </c>
      <c r="H24" s="207" t="s">
        <v>554</v>
      </c>
      <c r="I24" s="199">
        <v>0.18115255355281781</v>
      </c>
      <c r="J24" s="207" t="s">
        <v>546</v>
      </c>
      <c r="K24" s="199">
        <v>0.23435098380875502</v>
      </c>
      <c r="L24" s="199">
        <v>-0.12571466270176124</v>
      </c>
      <c r="M24" s="207" t="s">
        <v>555</v>
      </c>
      <c r="N24" s="199">
        <v>0.23521984711066385</v>
      </c>
      <c r="O24" s="207" t="s">
        <v>480</v>
      </c>
      <c r="P24" s="199">
        <v>0.25387196428947251</v>
      </c>
      <c r="Q24" s="207" t="s">
        <v>554</v>
      </c>
      <c r="R24" s="207" t="s">
        <v>556</v>
      </c>
      <c r="S24" s="199">
        <v>-2.2226167030949404E-2</v>
      </c>
      <c r="T24" s="207" t="s">
        <v>557</v>
      </c>
      <c r="U24" s="207" t="s">
        <v>558</v>
      </c>
      <c r="V24" s="199">
        <v>0.25246557881318255</v>
      </c>
      <c r="W24" s="208" t="s">
        <v>559</v>
      </c>
      <c r="X24" s="186"/>
    </row>
    <row r="25" spans="1:24" ht="24" x14ac:dyDescent="0.2">
      <c r="A25" s="197"/>
      <c r="B25" s="197" t="s">
        <v>246</v>
      </c>
      <c r="C25" s="209">
        <v>1.3159067899958456E-4</v>
      </c>
      <c r="D25" s="199">
        <v>7.7599747991970798E-5</v>
      </c>
      <c r="E25" s="199">
        <v>1.4409221729277031E-3</v>
      </c>
      <c r="F25" s="210"/>
      <c r="G25" s="199">
        <v>8.7747751749396976E-4</v>
      </c>
      <c r="H25" s="199">
        <v>2.6763253014710007E-3</v>
      </c>
      <c r="I25" s="199">
        <v>0.16599908593252746</v>
      </c>
      <c r="J25" s="199">
        <v>4.7994544795795339E-2</v>
      </c>
      <c r="K25" s="199">
        <v>7.150164606944695E-2</v>
      </c>
      <c r="L25" s="199">
        <v>0.33851613918079337</v>
      </c>
      <c r="M25" s="199">
        <v>2.6260818101186824E-3</v>
      </c>
      <c r="N25" s="199">
        <v>7.0427093099843727E-2</v>
      </c>
      <c r="O25" s="199">
        <v>3.0228374561152013E-2</v>
      </c>
      <c r="P25" s="199">
        <v>5.0310532397690857E-2</v>
      </c>
      <c r="Q25" s="199">
        <v>2.6387375768331901E-3</v>
      </c>
      <c r="R25" s="199">
        <v>9.7311638319303485E-3</v>
      </c>
      <c r="S25" s="199">
        <v>0.86614094244062001</v>
      </c>
      <c r="T25" s="199">
        <v>1.4593036318509243E-6</v>
      </c>
      <c r="U25" s="199">
        <v>5.3607205149727704E-3</v>
      </c>
      <c r="V25" s="199">
        <v>5.1642179899211861E-2</v>
      </c>
      <c r="W25" s="200">
        <v>3.6030943800498172E-7</v>
      </c>
      <c r="X25" s="186"/>
    </row>
    <row r="26" spans="1:24" x14ac:dyDescent="0.2">
      <c r="A26" s="201"/>
      <c r="B26" s="201" t="s">
        <v>247</v>
      </c>
      <c r="C26" s="202">
        <v>60</v>
      </c>
      <c r="D26" s="203">
        <v>60</v>
      </c>
      <c r="E26" s="203">
        <v>60</v>
      </c>
      <c r="F26" s="203">
        <v>60</v>
      </c>
      <c r="G26" s="203">
        <v>60</v>
      </c>
      <c r="H26" s="203">
        <v>60</v>
      </c>
      <c r="I26" s="203">
        <v>60</v>
      </c>
      <c r="J26" s="203">
        <v>60</v>
      </c>
      <c r="K26" s="203">
        <v>60</v>
      </c>
      <c r="L26" s="203">
        <v>60</v>
      </c>
      <c r="M26" s="203">
        <v>60</v>
      </c>
      <c r="N26" s="203">
        <v>60</v>
      </c>
      <c r="O26" s="203">
        <v>60</v>
      </c>
      <c r="P26" s="203">
        <v>60</v>
      </c>
      <c r="Q26" s="203">
        <v>60</v>
      </c>
      <c r="R26" s="203">
        <v>60</v>
      </c>
      <c r="S26" s="203">
        <v>60</v>
      </c>
      <c r="T26" s="203">
        <v>60</v>
      </c>
      <c r="U26" s="203">
        <v>60</v>
      </c>
      <c r="V26" s="203">
        <v>60</v>
      </c>
      <c r="W26" s="204">
        <v>60</v>
      </c>
      <c r="X26" s="186"/>
    </row>
    <row r="27" spans="1:24" ht="36" x14ac:dyDescent="0.2">
      <c r="A27" s="201" t="s">
        <v>207</v>
      </c>
      <c r="B27" s="197" t="s">
        <v>245</v>
      </c>
      <c r="C27" s="205" t="s">
        <v>525</v>
      </c>
      <c r="D27" s="207" t="s">
        <v>535</v>
      </c>
      <c r="E27" s="207" t="s">
        <v>545</v>
      </c>
      <c r="F27" s="207" t="s">
        <v>553</v>
      </c>
      <c r="G27" s="206">
        <v>1</v>
      </c>
      <c r="H27" s="199">
        <v>-1.5631882443831833E-3</v>
      </c>
      <c r="I27" s="207" t="s">
        <v>560</v>
      </c>
      <c r="J27" s="199">
        <v>0.24542055436816093</v>
      </c>
      <c r="K27" s="207" t="s">
        <v>561</v>
      </c>
      <c r="L27" s="199">
        <v>5.5046170364037562E-2</v>
      </c>
      <c r="M27" s="207" t="s">
        <v>468</v>
      </c>
      <c r="N27" s="207" t="s">
        <v>562</v>
      </c>
      <c r="O27" s="199">
        <v>0.17957456120453202</v>
      </c>
      <c r="P27" s="207" t="s">
        <v>555</v>
      </c>
      <c r="Q27" s="199">
        <v>0.20082920818042613</v>
      </c>
      <c r="R27" s="207" t="s">
        <v>563</v>
      </c>
      <c r="S27" s="199">
        <v>0.19089971152737836</v>
      </c>
      <c r="T27" s="207" t="s">
        <v>564</v>
      </c>
      <c r="U27" s="207" t="s">
        <v>455</v>
      </c>
      <c r="V27" s="199">
        <v>0.22826265263648082</v>
      </c>
      <c r="W27" s="208" t="s">
        <v>565</v>
      </c>
      <c r="X27" s="186"/>
    </row>
    <row r="28" spans="1:24" ht="24" x14ac:dyDescent="0.2">
      <c r="A28" s="197"/>
      <c r="B28" s="197" t="s">
        <v>246</v>
      </c>
      <c r="C28" s="209">
        <v>9.0442120803691475E-6</v>
      </c>
      <c r="D28" s="199">
        <v>2.267044940162471E-8</v>
      </c>
      <c r="E28" s="199">
        <v>6.0806051950871549E-5</v>
      </c>
      <c r="F28" s="199">
        <v>8.7747751749396976E-4</v>
      </c>
      <c r="G28" s="210"/>
      <c r="H28" s="199">
        <v>0.99054234282015585</v>
      </c>
      <c r="I28" s="199">
        <v>1.718323788570459E-2</v>
      </c>
      <c r="J28" s="199">
        <v>5.8751635774331866E-2</v>
      </c>
      <c r="K28" s="199">
        <v>1.0708824535973747E-2</v>
      </c>
      <c r="L28" s="199">
        <v>0.6761421056655863</v>
      </c>
      <c r="M28" s="199">
        <v>1.3677846709754008E-2</v>
      </c>
      <c r="N28" s="199">
        <v>9.1184758276616857E-4</v>
      </c>
      <c r="O28" s="199">
        <v>0.16978113080936696</v>
      </c>
      <c r="P28" s="199">
        <v>2.6105107626795856E-3</v>
      </c>
      <c r="Q28" s="199">
        <v>0.12389833591473784</v>
      </c>
      <c r="R28" s="199">
        <v>3.0282140271768807E-4</v>
      </c>
      <c r="S28" s="199">
        <v>0.14399589641274485</v>
      </c>
      <c r="T28" s="199">
        <v>6.9715365926908575E-7</v>
      </c>
      <c r="U28" s="199">
        <v>2.0877850790007777E-3</v>
      </c>
      <c r="V28" s="199">
        <v>7.9403021028117832E-2</v>
      </c>
      <c r="W28" s="200">
        <v>2.9122517801379688E-8</v>
      </c>
      <c r="X28" s="186"/>
    </row>
    <row r="29" spans="1:24" x14ac:dyDescent="0.2">
      <c r="A29" s="201"/>
      <c r="B29" s="201" t="s">
        <v>247</v>
      </c>
      <c r="C29" s="202">
        <v>60</v>
      </c>
      <c r="D29" s="203">
        <v>60</v>
      </c>
      <c r="E29" s="203">
        <v>60</v>
      </c>
      <c r="F29" s="203">
        <v>60</v>
      </c>
      <c r="G29" s="203">
        <v>60</v>
      </c>
      <c r="H29" s="203">
        <v>60</v>
      </c>
      <c r="I29" s="203">
        <v>60</v>
      </c>
      <c r="J29" s="203">
        <v>60</v>
      </c>
      <c r="K29" s="203">
        <v>60</v>
      </c>
      <c r="L29" s="203">
        <v>60</v>
      </c>
      <c r="M29" s="203">
        <v>60</v>
      </c>
      <c r="N29" s="203">
        <v>60</v>
      </c>
      <c r="O29" s="203">
        <v>60</v>
      </c>
      <c r="P29" s="203">
        <v>60</v>
      </c>
      <c r="Q29" s="203">
        <v>60</v>
      </c>
      <c r="R29" s="203">
        <v>60</v>
      </c>
      <c r="S29" s="203">
        <v>60</v>
      </c>
      <c r="T29" s="203">
        <v>60</v>
      </c>
      <c r="U29" s="203">
        <v>60</v>
      </c>
      <c r="V29" s="203">
        <v>60</v>
      </c>
      <c r="W29" s="204">
        <v>60</v>
      </c>
      <c r="X29" s="186"/>
    </row>
    <row r="30" spans="1:24" ht="36" x14ac:dyDescent="0.2">
      <c r="A30" s="201" t="s">
        <v>208</v>
      </c>
      <c r="B30" s="197" t="s">
        <v>245</v>
      </c>
      <c r="C30" s="209">
        <v>0.23440062463198827</v>
      </c>
      <c r="D30" s="199">
        <v>0.23335615372033419</v>
      </c>
      <c r="E30" s="199">
        <v>0.16623653553575687</v>
      </c>
      <c r="F30" s="207" t="s">
        <v>554</v>
      </c>
      <c r="G30" s="199">
        <v>-1.5631882443831833E-3</v>
      </c>
      <c r="H30" s="206">
        <v>1</v>
      </c>
      <c r="I30" s="207" t="s">
        <v>566</v>
      </c>
      <c r="J30" s="207" t="s">
        <v>469</v>
      </c>
      <c r="K30" s="199">
        <v>9.7387387858629576E-2</v>
      </c>
      <c r="L30" s="199">
        <v>-6.2419311342491436E-2</v>
      </c>
      <c r="M30" s="207" t="s">
        <v>377</v>
      </c>
      <c r="N30" s="207" t="s">
        <v>486</v>
      </c>
      <c r="O30" s="207" t="s">
        <v>365</v>
      </c>
      <c r="P30" s="199">
        <v>0.16581157820408349</v>
      </c>
      <c r="Q30" s="199">
        <v>0.10722569939390221</v>
      </c>
      <c r="R30" s="199">
        <v>-4.6558486958681561E-2</v>
      </c>
      <c r="S30" s="199">
        <v>-1.8744362894738339E-2</v>
      </c>
      <c r="T30" s="199">
        <v>0.20730862047073984</v>
      </c>
      <c r="U30" s="199">
        <v>0.16111259974982306</v>
      </c>
      <c r="V30" s="207" t="s">
        <v>567</v>
      </c>
      <c r="W30" s="208" t="s">
        <v>516</v>
      </c>
      <c r="X30" s="186"/>
    </row>
    <row r="31" spans="1:24" ht="24" x14ac:dyDescent="0.2">
      <c r="A31" s="197"/>
      <c r="B31" s="197" t="s">
        <v>246</v>
      </c>
      <c r="C31" s="209">
        <v>7.1439903233134025E-2</v>
      </c>
      <c r="D31" s="199">
        <v>7.2748009459383603E-2</v>
      </c>
      <c r="E31" s="199">
        <v>0.20428797154465569</v>
      </c>
      <c r="F31" s="199">
        <v>2.6763253014710007E-3</v>
      </c>
      <c r="G31" s="199">
        <v>0.99054234282015585</v>
      </c>
      <c r="H31" s="210"/>
      <c r="I31" s="199">
        <v>5.952065674208741E-4</v>
      </c>
      <c r="J31" s="199">
        <v>1.7895673285491104E-2</v>
      </c>
      <c r="K31" s="199">
        <v>0.45914648472577868</v>
      </c>
      <c r="L31" s="199">
        <v>0.63565002642505464</v>
      </c>
      <c r="M31" s="199">
        <v>1.7957299191024941E-4</v>
      </c>
      <c r="N31" s="199">
        <v>6.8517659206450404E-3</v>
      </c>
      <c r="O31" s="199">
        <v>3.536083698633057E-3</v>
      </c>
      <c r="P31" s="199">
        <v>0.20546350925562859</v>
      </c>
      <c r="Q31" s="199">
        <v>0.41481495536366331</v>
      </c>
      <c r="R31" s="199">
        <v>0.7239042415994148</v>
      </c>
      <c r="S31" s="199">
        <v>0.88696044972330135</v>
      </c>
      <c r="T31" s="199">
        <v>0.11198239673712089</v>
      </c>
      <c r="U31" s="199">
        <v>0.21878205875649273</v>
      </c>
      <c r="V31" s="199">
        <v>9.7221087432743613E-4</v>
      </c>
      <c r="W31" s="200">
        <v>4.2723932829082463E-5</v>
      </c>
      <c r="X31" s="186"/>
    </row>
    <row r="32" spans="1:24" x14ac:dyDescent="0.2">
      <c r="A32" s="201"/>
      <c r="B32" s="201" t="s">
        <v>247</v>
      </c>
      <c r="C32" s="202">
        <v>60</v>
      </c>
      <c r="D32" s="203">
        <v>60</v>
      </c>
      <c r="E32" s="203">
        <v>60</v>
      </c>
      <c r="F32" s="203">
        <v>60</v>
      </c>
      <c r="G32" s="203">
        <v>60</v>
      </c>
      <c r="H32" s="203">
        <v>60</v>
      </c>
      <c r="I32" s="203">
        <v>60</v>
      </c>
      <c r="J32" s="203">
        <v>60</v>
      </c>
      <c r="K32" s="203">
        <v>60</v>
      </c>
      <c r="L32" s="203">
        <v>60</v>
      </c>
      <c r="M32" s="203">
        <v>60</v>
      </c>
      <c r="N32" s="203">
        <v>60</v>
      </c>
      <c r="O32" s="203">
        <v>60</v>
      </c>
      <c r="P32" s="203">
        <v>60</v>
      </c>
      <c r="Q32" s="203">
        <v>60</v>
      </c>
      <c r="R32" s="203">
        <v>60</v>
      </c>
      <c r="S32" s="203">
        <v>60</v>
      </c>
      <c r="T32" s="203">
        <v>60</v>
      </c>
      <c r="U32" s="203">
        <v>60</v>
      </c>
      <c r="V32" s="203">
        <v>60</v>
      </c>
      <c r="W32" s="204">
        <v>60</v>
      </c>
      <c r="X32" s="186"/>
    </row>
    <row r="33" spans="1:24" ht="36" x14ac:dyDescent="0.2">
      <c r="A33" s="201" t="s">
        <v>209</v>
      </c>
      <c r="B33" s="197" t="s">
        <v>245</v>
      </c>
      <c r="C33" s="205" t="s">
        <v>526</v>
      </c>
      <c r="D33" s="207" t="s">
        <v>536</v>
      </c>
      <c r="E33" s="199">
        <v>0.1904514651595404</v>
      </c>
      <c r="F33" s="199">
        <v>0.18115255355281781</v>
      </c>
      <c r="G33" s="207" t="s">
        <v>560</v>
      </c>
      <c r="H33" s="207" t="s">
        <v>566</v>
      </c>
      <c r="I33" s="206">
        <v>1</v>
      </c>
      <c r="J33" s="199">
        <v>0.21758777352946035</v>
      </c>
      <c r="K33" s="199">
        <v>0.10410212447679337</v>
      </c>
      <c r="L33" s="199">
        <v>-8.0480372090006275E-2</v>
      </c>
      <c r="M33" s="207" t="s">
        <v>489</v>
      </c>
      <c r="N33" s="207" t="s">
        <v>364</v>
      </c>
      <c r="O33" s="207" t="s">
        <v>568</v>
      </c>
      <c r="P33" s="207" t="s">
        <v>569</v>
      </c>
      <c r="Q33" s="207" t="s">
        <v>570</v>
      </c>
      <c r="R33" s="207" t="s">
        <v>571</v>
      </c>
      <c r="S33" s="199">
        <v>-5.0332899226426135E-2</v>
      </c>
      <c r="T33" s="207" t="s">
        <v>360</v>
      </c>
      <c r="U33" s="207" t="s">
        <v>572</v>
      </c>
      <c r="V33" s="207" t="s">
        <v>448</v>
      </c>
      <c r="W33" s="208" t="s">
        <v>573</v>
      </c>
      <c r="X33" s="186"/>
    </row>
    <row r="34" spans="1:24" ht="24" x14ac:dyDescent="0.2">
      <c r="A34" s="197"/>
      <c r="B34" s="197" t="s">
        <v>246</v>
      </c>
      <c r="C34" s="209">
        <v>2.3280061217507769E-5</v>
      </c>
      <c r="D34" s="199">
        <v>3.8482086375840846E-3</v>
      </c>
      <c r="E34" s="199">
        <v>0.14495739733868412</v>
      </c>
      <c r="F34" s="199">
        <v>0.16599908593252746</v>
      </c>
      <c r="G34" s="199">
        <v>1.718323788570459E-2</v>
      </c>
      <c r="H34" s="199">
        <v>5.952065674208741E-4</v>
      </c>
      <c r="I34" s="210"/>
      <c r="J34" s="199">
        <v>9.4909840933265516E-2</v>
      </c>
      <c r="K34" s="199">
        <v>0.42861559286494044</v>
      </c>
      <c r="L34" s="199">
        <v>0.54101601026091983</v>
      </c>
      <c r="M34" s="199">
        <v>9.9238050303889994E-3</v>
      </c>
      <c r="N34" s="199">
        <v>4.7310481977658921E-5</v>
      </c>
      <c r="O34" s="199">
        <v>3.1141162826850431E-5</v>
      </c>
      <c r="P34" s="199">
        <v>3.6965126467268516E-4</v>
      </c>
      <c r="Q34" s="199">
        <v>1.4708520026032275E-2</v>
      </c>
      <c r="R34" s="199">
        <v>3.1500673469229642E-3</v>
      </c>
      <c r="S34" s="199">
        <v>0.70252238388135746</v>
      </c>
      <c r="T34" s="199">
        <v>2.1664993822784451E-3</v>
      </c>
      <c r="U34" s="199">
        <v>1.0158641503646757E-2</v>
      </c>
      <c r="V34" s="199">
        <v>5.1205088205924405E-3</v>
      </c>
      <c r="W34" s="200">
        <v>2.7806969258737817E-7</v>
      </c>
      <c r="X34" s="186"/>
    </row>
    <row r="35" spans="1:24" x14ac:dyDescent="0.2">
      <c r="A35" s="201"/>
      <c r="B35" s="201" t="s">
        <v>247</v>
      </c>
      <c r="C35" s="202">
        <v>60</v>
      </c>
      <c r="D35" s="203">
        <v>60</v>
      </c>
      <c r="E35" s="203">
        <v>60</v>
      </c>
      <c r="F35" s="203">
        <v>60</v>
      </c>
      <c r="G35" s="203">
        <v>60</v>
      </c>
      <c r="H35" s="203">
        <v>60</v>
      </c>
      <c r="I35" s="203">
        <v>60</v>
      </c>
      <c r="J35" s="203">
        <v>60</v>
      </c>
      <c r="K35" s="203">
        <v>60</v>
      </c>
      <c r="L35" s="203">
        <v>60</v>
      </c>
      <c r="M35" s="203">
        <v>60</v>
      </c>
      <c r="N35" s="203">
        <v>60</v>
      </c>
      <c r="O35" s="203">
        <v>60</v>
      </c>
      <c r="P35" s="203">
        <v>60</v>
      </c>
      <c r="Q35" s="203">
        <v>60</v>
      </c>
      <c r="R35" s="203">
        <v>60</v>
      </c>
      <c r="S35" s="203">
        <v>60</v>
      </c>
      <c r="T35" s="203">
        <v>60</v>
      </c>
      <c r="U35" s="203">
        <v>60</v>
      </c>
      <c r="V35" s="203">
        <v>60</v>
      </c>
      <c r="W35" s="204">
        <v>60</v>
      </c>
      <c r="X35" s="186"/>
    </row>
    <row r="36" spans="1:24" ht="36" x14ac:dyDescent="0.2">
      <c r="A36" s="201" t="s">
        <v>210</v>
      </c>
      <c r="B36" s="197" t="s">
        <v>245</v>
      </c>
      <c r="C36" s="205" t="s">
        <v>527</v>
      </c>
      <c r="D36" s="207" t="s">
        <v>536</v>
      </c>
      <c r="E36" s="207" t="s">
        <v>546</v>
      </c>
      <c r="F36" s="207" t="s">
        <v>546</v>
      </c>
      <c r="G36" s="199">
        <v>0.24542055436816093</v>
      </c>
      <c r="H36" s="207" t="s">
        <v>469</v>
      </c>
      <c r="I36" s="199">
        <v>0.21758777352946035</v>
      </c>
      <c r="J36" s="206">
        <v>1</v>
      </c>
      <c r="K36" s="207" t="s">
        <v>457</v>
      </c>
      <c r="L36" s="199">
        <v>0.17257103724100598</v>
      </c>
      <c r="M36" s="207" t="s">
        <v>483</v>
      </c>
      <c r="N36" s="207" t="s">
        <v>396</v>
      </c>
      <c r="O36" s="207" t="s">
        <v>574</v>
      </c>
      <c r="P36" s="199">
        <v>0.14188001021586527</v>
      </c>
      <c r="Q36" s="199">
        <v>0.13519762097492022</v>
      </c>
      <c r="R36" s="207" t="s">
        <v>549</v>
      </c>
      <c r="S36" s="207" t="s">
        <v>495</v>
      </c>
      <c r="T36" s="199">
        <v>0.18657775842366572</v>
      </c>
      <c r="U36" s="207" t="s">
        <v>575</v>
      </c>
      <c r="V36" s="199">
        <v>0.21496720697465102</v>
      </c>
      <c r="W36" s="208" t="s">
        <v>522</v>
      </c>
      <c r="X36" s="186"/>
    </row>
    <row r="37" spans="1:24" ht="24" x14ac:dyDescent="0.2">
      <c r="A37" s="197"/>
      <c r="B37" s="197" t="s">
        <v>246</v>
      </c>
      <c r="C37" s="209">
        <v>8.1899705588566317E-5</v>
      </c>
      <c r="D37" s="199">
        <v>3.8253187460323681E-3</v>
      </c>
      <c r="E37" s="199">
        <v>4.8577481251907022E-2</v>
      </c>
      <c r="F37" s="199">
        <v>4.7994544795795339E-2</v>
      </c>
      <c r="G37" s="199">
        <v>5.8751635774331866E-2</v>
      </c>
      <c r="H37" s="199">
        <v>1.7895673285491104E-2</v>
      </c>
      <c r="I37" s="199">
        <v>9.4909840933265516E-2</v>
      </c>
      <c r="J37" s="210"/>
      <c r="K37" s="199">
        <v>8.2607930983725521E-3</v>
      </c>
      <c r="L37" s="199">
        <v>0.18732726394810215</v>
      </c>
      <c r="M37" s="199">
        <v>2.6197859808587656E-2</v>
      </c>
      <c r="N37" s="199">
        <v>4.5075283994804378E-6</v>
      </c>
      <c r="O37" s="199">
        <v>2.9668647774532628E-3</v>
      </c>
      <c r="P37" s="199">
        <v>0.27953659086873911</v>
      </c>
      <c r="Q37" s="199">
        <v>0.30303595551476714</v>
      </c>
      <c r="R37" s="199">
        <v>2.530042148228305E-2</v>
      </c>
      <c r="S37" s="199">
        <v>3.792574634285218E-2</v>
      </c>
      <c r="T37" s="199">
        <v>0.15346703294585798</v>
      </c>
      <c r="U37" s="199">
        <v>2.5147661429416121E-4</v>
      </c>
      <c r="V37" s="199">
        <v>9.9056030425235309E-2</v>
      </c>
      <c r="W37" s="200">
        <v>7.7761280513741865E-7</v>
      </c>
      <c r="X37" s="186"/>
    </row>
    <row r="38" spans="1:24" x14ac:dyDescent="0.2">
      <c r="A38" s="201"/>
      <c r="B38" s="201" t="s">
        <v>247</v>
      </c>
      <c r="C38" s="202">
        <v>60</v>
      </c>
      <c r="D38" s="203">
        <v>60</v>
      </c>
      <c r="E38" s="203">
        <v>60</v>
      </c>
      <c r="F38" s="203">
        <v>60</v>
      </c>
      <c r="G38" s="203">
        <v>60</v>
      </c>
      <c r="H38" s="203">
        <v>60</v>
      </c>
      <c r="I38" s="203">
        <v>60</v>
      </c>
      <c r="J38" s="203">
        <v>60</v>
      </c>
      <c r="K38" s="203">
        <v>60</v>
      </c>
      <c r="L38" s="203">
        <v>60</v>
      </c>
      <c r="M38" s="203">
        <v>60</v>
      </c>
      <c r="N38" s="203">
        <v>60</v>
      </c>
      <c r="O38" s="203">
        <v>60</v>
      </c>
      <c r="P38" s="203">
        <v>60</v>
      </c>
      <c r="Q38" s="203">
        <v>60</v>
      </c>
      <c r="R38" s="203">
        <v>60</v>
      </c>
      <c r="S38" s="203">
        <v>60</v>
      </c>
      <c r="T38" s="203">
        <v>60</v>
      </c>
      <c r="U38" s="203">
        <v>60</v>
      </c>
      <c r="V38" s="203">
        <v>60</v>
      </c>
      <c r="W38" s="204">
        <v>60</v>
      </c>
      <c r="X38" s="186"/>
    </row>
    <row r="39" spans="1:24" ht="36" x14ac:dyDescent="0.2">
      <c r="A39" s="201" t="s">
        <v>211</v>
      </c>
      <c r="B39" s="197" t="s">
        <v>245</v>
      </c>
      <c r="C39" s="205" t="s">
        <v>473</v>
      </c>
      <c r="D39" s="207" t="s">
        <v>537</v>
      </c>
      <c r="E39" s="207" t="s">
        <v>547</v>
      </c>
      <c r="F39" s="199">
        <v>0.23435098380875502</v>
      </c>
      <c r="G39" s="207" t="s">
        <v>561</v>
      </c>
      <c r="H39" s="199">
        <v>9.7387387858629576E-2</v>
      </c>
      <c r="I39" s="199">
        <v>0.10410212447679337</v>
      </c>
      <c r="J39" s="207" t="s">
        <v>457</v>
      </c>
      <c r="K39" s="206">
        <v>1</v>
      </c>
      <c r="L39" s="207" t="s">
        <v>558</v>
      </c>
      <c r="M39" s="199">
        <v>5.6195746562586371E-2</v>
      </c>
      <c r="N39" s="199">
        <v>0.23179372937828555</v>
      </c>
      <c r="O39" s="199">
        <v>5.7805473948440295E-2</v>
      </c>
      <c r="P39" s="199">
        <v>8.3217303911553141E-3</v>
      </c>
      <c r="Q39" s="199">
        <v>-5.2956388499463665E-2</v>
      </c>
      <c r="R39" s="207" t="s">
        <v>576</v>
      </c>
      <c r="S39" s="207" t="s">
        <v>577</v>
      </c>
      <c r="T39" s="207" t="s">
        <v>578</v>
      </c>
      <c r="U39" s="207" t="s">
        <v>558</v>
      </c>
      <c r="V39" s="199">
        <v>-4.2225531501714084E-2</v>
      </c>
      <c r="W39" s="208" t="s">
        <v>460</v>
      </c>
      <c r="X39" s="186"/>
    </row>
    <row r="40" spans="1:24" ht="24" x14ac:dyDescent="0.2">
      <c r="A40" s="197"/>
      <c r="B40" s="197" t="s">
        <v>246</v>
      </c>
      <c r="C40" s="209">
        <v>2.953530920180421E-4</v>
      </c>
      <c r="D40" s="199">
        <v>1.992020316415339E-3</v>
      </c>
      <c r="E40" s="199">
        <v>4.1801870076329985E-3</v>
      </c>
      <c r="F40" s="199">
        <v>7.150164606944695E-2</v>
      </c>
      <c r="G40" s="199">
        <v>1.0708824535973747E-2</v>
      </c>
      <c r="H40" s="199">
        <v>0.45914648472577868</v>
      </c>
      <c r="I40" s="199">
        <v>0.42861559286494044</v>
      </c>
      <c r="J40" s="199">
        <v>8.2607930983725521E-3</v>
      </c>
      <c r="K40" s="210"/>
      <c r="L40" s="199">
        <v>5.3897610803979356E-3</v>
      </c>
      <c r="M40" s="199">
        <v>0.66976475229292642</v>
      </c>
      <c r="N40" s="199">
        <v>7.4740367254699985E-2</v>
      </c>
      <c r="O40" s="199">
        <v>0.66087358981827138</v>
      </c>
      <c r="P40" s="199">
        <v>0.94968294710766432</v>
      </c>
      <c r="Q40" s="199">
        <v>0.68779319813582762</v>
      </c>
      <c r="R40" s="199">
        <v>1.5728113608950178E-3</v>
      </c>
      <c r="S40" s="199">
        <v>2.7509064743114567E-4</v>
      </c>
      <c r="T40" s="199">
        <v>5.5784651513855754E-4</v>
      </c>
      <c r="U40" s="199">
        <v>5.3519123803381181E-3</v>
      </c>
      <c r="V40" s="199">
        <v>0.74871055063810443</v>
      </c>
      <c r="W40" s="200">
        <v>3.7911553891069983E-4</v>
      </c>
      <c r="X40" s="186"/>
    </row>
    <row r="41" spans="1:24" x14ac:dyDescent="0.2">
      <c r="A41" s="201"/>
      <c r="B41" s="201" t="s">
        <v>247</v>
      </c>
      <c r="C41" s="202">
        <v>60</v>
      </c>
      <c r="D41" s="203">
        <v>60</v>
      </c>
      <c r="E41" s="203">
        <v>60</v>
      </c>
      <c r="F41" s="203">
        <v>60</v>
      </c>
      <c r="G41" s="203">
        <v>60</v>
      </c>
      <c r="H41" s="203">
        <v>60</v>
      </c>
      <c r="I41" s="203">
        <v>60</v>
      </c>
      <c r="J41" s="203">
        <v>60</v>
      </c>
      <c r="K41" s="203">
        <v>60</v>
      </c>
      <c r="L41" s="203">
        <v>60</v>
      </c>
      <c r="M41" s="203">
        <v>60</v>
      </c>
      <c r="N41" s="203">
        <v>60</v>
      </c>
      <c r="O41" s="203">
        <v>60</v>
      </c>
      <c r="P41" s="203">
        <v>60</v>
      </c>
      <c r="Q41" s="203">
        <v>60</v>
      </c>
      <c r="R41" s="203">
        <v>60</v>
      </c>
      <c r="S41" s="203">
        <v>60</v>
      </c>
      <c r="T41" s="203">
        <v>60</v>
      </c>
      <c r="U41" s="203">
        <v>60</v>
      </c>
      <c r="V41" s="203">
        <v>60</v>
      </c>
      <c r="W41" s="204">
        <v>60</v>
      </c>
      <c r="X41" s="186"/>
    </row>
    <row r="42" spans="1:24" ht="36" x14ac:dyDescent="0.2">
      <c r="A42" s="217" t="s">
        <v>212</v>
      </c>
      <c r="B42" s="218" t="s">
        <v>245</v>
      </c>
      <c r="C42" s="219">
        <v>0.10793744797814271</v>
      </c>
      <c r="D42" s="220">
        <v>0.2214368355762075</v>
      </c>
      <c r="E42" s="220">
        <v>7.9799450532800173E-2</v>
      </c>
      <c r="F42" s="220">
        <v>-0.12571466270176124</v>
      </c>
      <c r="G42" s="220">
        <v>5.5046170364037562E-2</v>
      </c>
      <c r="H42" s="220">
        <v>-6.2419311342491436E-2</v>
      </c>
      <c r="I42" s="220">
        <v>-8.0480372090006275E-2</v>
      </c>
      <c r="J42" s="220">
        <v>0.17257103724100598</v>
      </c>
      <c r="K42" s="221" t="s">
        <v>558</v>
      </c>
      <c r="L42" s="222">
        <v>1</v>
      </c>
      <c r="M42" s="220">
        <v>1.9872004899999834E-2</v>
      </c>
      <c r="N42" s="220">
        <v>4.2252570446095025E-2</v>
      </c>
      <c r="O42" s="220">
        <v>-3.7049744890228692E-2</v>
      </c>
      <c r="P42" s="220">
        <v>-5.3337161167915145E-3</v>
      </c>
      <c r="Q42" s="220">
        <v>-0.16001124895141278</v>
      </c>
      <c r="R42" s="221" t="s">
        <v>579</v>
      </c>
      <c r="S42" s="220">
        <v>0.19217073799402598</v>
      </c>
      <c r="T42" s="220">
        <v>4.6203630731549039E-2</v>
      </c>
      <c r="U42" s="221" t="s">
        <v>580</v>
      </c>
      <c r="V42" s="220">
        <v>-0.11922772598481064</v>
      </c>
      <c r="W42" s="223">
        <v>0.15264113996540113</v>
      </c>
      <c r="X42" s="186"/>
    </row>
    <row r="43" spans="1:24" ht="24" x14ac:dyDescent="0.2">
      <c r="A43" s="218"/>
      <c r="B43" s="218" t="s">
        <v>246</v>
      </c>
      <c r="C43" s="219">
        <v>0.41170647852156073</v>
      </c>
      <c r="D43" s="220">
        <v>8.9066955468622283E-2</v>
      </c>
      <c r="E43" s="220">
        <v>0.54445577764460651</v>
      </c>
      <c r="F43" s="220">
        <v>0.33851613918079337</v>
      </c>
      <c r="G43" s="220">
        <v>0.6761421056655863</v>
      </c>
      <c r="H43" s="220">
        <v>0.63565002642505464</v>
      </c>
      <c r="I43" s="220">
        <v>0.54101601026091983</v>
      </c>
      <c r="J43" s="220">
        <v>0.18732726394810215</v>
      </c>
      <c r="K43" s="220">
        <v>5.3897610803979356E-3</v>
      </c>
      <c r="L43" s="224"/>
      <c r="M43" s="220">
        <v>0.8802086754130356</v>
      </c>
      <c r="N43" s="220">
        <v>0.7485549336527918</v>
      </c>
      <c r="O43" s="220">
        <v>0.77867547427599704</v>
      </c>
      <c r="P43" s="220">
        <v>0.96773759144890925</v>
      </c>
      <c r="Q43" s="220">
        <v>0.22198909532456512</v>
      </c>
      <c r="R43" s="220">
        <v>3.7098716866200275E-2</v>
      </c>
      <c r="S43" s="220">
        <v>0.14129540842228375</v>
      </c>
      <c r="T43" s="220">
        <v>0.72592561795135913</v>
      </c>
      <c r="U43" s="220">
        <v>2.0091028934809779E-2</v>
      </c>
      <c r="V43" s="220">
        <v>0.36422237987121919</v>
      </c>
      <c r="W43" s="223">
        <v>0.24429470062619316</v>
      </c>
      <c r="X43" s="186"/>
    </row>
    <row r="44" spans="1:24" x14ac:dyDescent="0.2">
      <c r="A44" s="217"/>
      <c r="B44" s="217" t="s">
        <v>247</v>
      </c>
      <c r="C44" s="225">
        <v>60</v>
      </c>
      <c r="D44" s="226">
        <v>60</v>
      </c>
      <c r="E44" s="226">
        <v>60</v>
      </c>
      <c r="F44" s="226">
        <v>60</v>
      </c>
      <c r="G44" s="226">
        <v>60</v>
      </c>
      <c r="H44" s="226">
        <v>60</v>
      </c>
      <c r="I44" s="226">
        <v>60</v>
      </c>
      <c r="J44" s="226">
        <v>60</v>
      </c>
      <c r="K44" s="226">
        <v>60</v>
      </c>
      <c r="L44" s="226">
        <v>60</v>
      </c>
      <c r="M44" s="226">
        <v>60</v>
      </c>
      <c r="N44" s="226">
        <v>60</v>
      </c>
      <c r="O44" s="226">
        <v>60</v>
      </c>
      <c r="P44" s="226">
        <v>60</v>
      </c>
      <c r="Q44" s="226">
        <v>60</v>
      </c>
      <c r="R44" s="226">
        <v>60</v>
      </c>
      <c r="S44" s="226">
        <v>60</v>
      </c>
      <c r="T44" s="226">
        <v>60</v>
      </c>
      <c r="U44" s="226">
        <v>60</v>
      </c>
      <c r="V44" s="226">
        <v>60</v>
      </c>
      <c r="W44" s="227">
        <v>60</v>
      </c>
      <c r="X44" s="186"/>
    </row>
    <row r="45" spans="1:24" ht="36" x14ac:dyDescent="0.2">
      <c r="A45" s="201" t="s">
        <v>213</v>
      </c>
      <c r="B45" s="197" t="s">
        <v>245</v>
      </c>
      <c r="C45" s="205" t="s">
        <v>485</v>
      </c>
      <c r="D45" s="207" t="s">
        <v>538</v>
      </c>
      <c r="E45" s="207" t="s">
        <v>548</v>
      </c>
      <c r="F45" s="207" t="s">
        <v>555</v>
      </c>
      <c r="G45" s="207" t="s">
        <v>468</v>
      </c>
      <c r="H45" s="207" t="s">
        <v>377</v>
      </c>
      <c r="I45" s="207" t="s">
        <v>489</v>
      </c>
      <c r="J45" s="207" t="s">
        <v>483</v>
      </c>
      <c r="K45" s="199">
        <v>5.6195746562586371E-2</v>
      </c>
      <c r="L45" s="199">
        <v>1.9872004899999834E-2</v>
      </c>
      <c r="M45" s="206">
        <v>1</v>
      </c>
      <c r="N45" s="207" t="s">
        <v>581</v>
      </c>
      <c r="O45" s="207" t="s">
        <v>582</v>
      </c>
      <c r="P45" s="207" t="s">
        <v>582</v>
      </c>
      <c r="Q45" s="199">
        <v>0.19396698467757309</v>
      </c>
      <c r="R45" s="207" t="s">
        <v>583</v>
      </c>
      <c r="S45" s="199">
        <v>0.12469616355837417</v>
      </c>
      <c r="T45" s="207" t="s">
        <v>584</v>
      </c>
      <c r="U45" s="207" t="s">
        <v>585</v>
      </c>
      <c r="V45" s="207" t="s">
        <v>449</v>
      </c>
      <c r="W45" s="208" t="s">
        <v>586</v>
      </c>
      <c r="X45" s="186"/>
    </row>
    <row r="46" spans="1:24" ht="24" x14ac:dyDescent="0.2">
      <c r="A46" s="197"/>
      <c r="B46" s="197" t="s">
        <v>246</v>
      </c>
      <c r="C46" s="209">
        <v>6.0299556913818815E-3</v>
      </c>
      <c r="D46" s="199">
        <v>1.6485418722490677E-2</v>
      </c>
      <c r="E46" s="199">
        <v>1.2653548295357298E-3</v>
      </c>
      <c r="F46" s="199">
        <v>2.6260818101186824E-3</v>
      </c>
      <c r="G46" s="199">
        <v>1.3677846709754008E-2</v>
      </c>
      <c r="H46" s="199">
        <v>1.7957299191024941E-4</v>
      </c>
      <c r="I46" s="199">
        <v>9.9238050303889994E-3</v>
      </c>
      <c r="J46" s="199">
        <v>2.6197859808587656E-2</v>
      </c>
      <c r="K46" s="199">
        <v>0.66976475229292642</v>
      </c>
      <c r="L46" s="199">
        <v>0.8802086754130356</v>
      </c>
      <c r="M46" s="210"/>
      <c r="N46" s="199">
        <v>8.4250221927603258E-3</v>
      </c>
      <c r="O46" s="199">
        <v>3.4264826831409338E-3</v>
      </c>
      <c r="P46" s="199">
        <v>3.4447329277679023E-3</v>
      </c>
      <c r="Q46" s="199">
        <v>0.13754388661271488</v>
      </c>
      <c r="R46" s="199">
        <v>6.6900317941950456E-3</v>
      </c>
      <c r="S46" s="199">
        <v>0.34247530694884332</v>
      </c>
      <c r="T46" s="199">
        <v>1.404915608666593E-2</v>
      </c>
      <c r="U46" s="199">
        <v>9.5067753668771424E-5</v>
      </c>
      <c r="V46" s="199">
        <v>5.5821074673175122E-3</v>
      </c>
      <c r="W46" s="200">
        <v>1.0811185649997729E-7</v>
      </c>
      <c r="X46" s="186"/>
    </row>
    <row r="47" spans="1:24" x14ac:dyDescent="0.2">
      <c r="A47" s="201"/>
      <c r="B47" s="201" t="s">
        <v>247</v>
      </c>
      <c r="C47" s="202">
        <v>60</v>
      </c>
      <c r="D47" s="203">
        <v>60</v>
      </c>
      <c r="E47" s="203">
        <v>60</v>
      </c>
      <c r="F47" s="203">
        <v>60</v>
      </c>
      <c r="G47" s="203">
        <v>60</v>
      </c>
      <c r="H47" s="203">
        <v>60</v>
      </c>
      <c r="I47" s="203">
        <v>60</v>
      </c>
      <c r="J47" s="203">
        <v>60</v>
      </c>
      <c r="K47" s="203">
        <v>60</v>
      </c>
      <c r="L47" s="203">
        <v>60</v>
      </c>
      <c r="M47" s="203">
        <v>60</v>
      </c>
      <c r="N47" s="203">
        <v>60</v>
      </c>
      <c r="O47" s="203">
        <v>60</v>
      </c>
      <c r="P47" s="203">
        <v>60</v>
      </c>
      <c r="Q47" s="203">
        <v>60</v>
      </c>
      <c r="R47" s="203">
        <v>60</v>
      </c>
      <c r="S47" s="203">
        <v>60</v>
      </c>
      <c r="T47" s="203">
        <v>60</v>
      </c>
      <c r="U47" s="203">
        <v>60</v>
      </c>
      <c r="V47" s="203">
        <v>60</v>
      </c>
      <c r="W47" s="204">
        <v>60</v>
      </c>
      <c r="X47" s="186"/>
    </row>
    <row r="48" spans="1:24" ht="36" x14ac:dyDescent="0.2">
      <c r="A48" s="201" t="s">
        <v>214</v>
      </c>
      <c r="B48" s="197" t="s">
        <v>245</v>
      </c>
      <c r="C48" s="205" t="s">
        <v>528</v>
      </c>
      <c r="D48" s="207" t="s">
        <v>539</v>
      </c>
      <c r="E48" s="199">
        <v>0.19699382500949975</v>
      </c>
      <c r="F48" s="199">
        <v>0.23521984711066385</v>
      </c>
      <c r="G48" s="207" t="s">
        <v>562</v>
      </c>
      <c r="H48" s="207" t="s">
        <v>486</v>
      </c>
      <c r="I48" s="207" t="s">
        <v>364</v>
      </c>
      <c r="J48" s="207" t="s">
        <v>396</v>
      </c>
      <c r="K48" s="199">
        <v>0.23179372937828555</v>
      </c>
      <c r="L48" s="199">
        <v>4.2252570446095025E-2</v>
      </c>
      <c r="M48" s="207" t="s">
        <v>581</v>
      </c>
      <c r="N48" s="206">
        <v>1</v>
      </c>
      <c r="O48" s="207" t="s">
        <v>587</v>
      </c>
      <c r="P48" s="207" t="s">
        <v>485</v>
      </c>
      <c r="Q48" s="199">
        <v>0.17825005212174519</v>
      </c>
      <c r="R48" s="207" t="s">
        <v>588</v>
      </c>
      <c r="S48" s="199">
        <v>2.0874367619726015E-2</v>
      </c>
      <c r="T48" s="207" t="s">
        <v>589</v>
      </c>
      <c r="U48" s="207" t="s">
        <v>457</v>
      </c>
      <c r="V48" s="207" t="s">
        <v>590</v>
      </c>
      <c r="W48" s="208" t="s">
        <v>591</v>
      </c>
      <c r="X48" s="186"/>
    </row>
    <row r="49" spans="1:24" ht="24" x14ac:dyDescent="0.2">
      <c r="A49" s="197"/>
      <c r="B49" s="197" t="s">
        <v>246</v>
      </c>
      <c r="C49" s="209">
        <v>1.0287276205149362E-5</v>
      </c>
      <c r="D49" s="199">
        <v>3.0790450680402091E-4</v>
      </c>
      <c r="E49" s="199">
        <v>0.13139215705013477</v>
      </c>
      <c r="F49" s="199">
        <v>7.0427093099843727E-2</v>
      </c>
      <c r="G49" s="199">
        <v>9.1184758276616857E-4</v>
      </c>
      <c r="H49" s="199">
        <v>6.8517659206450404E-3</v>
      </c>
      <c r="I49" s="199">
        <v>4.7310481977658921E-5</v>
      </c>
      <c r="J49" s="199">
        <v>4.5075283994804378E-6</v>
      </c>
      <c r="K49" s="199">
        <v>7.4740367254699985E-2</v>
      </c>
      <c r="L49" s="199">
        <v>0.7485549336527918</v>
      </c>
      <c r="M49" s="199">
        <v>8.4250221927603258E-3</v>
      </c>
      <c r="N49" s="210"/>
      <c r="O49" s="199">
        <v>1.2040390900369955E-3</v>
      </c>
      <c r="P49" s="199">
        <v>5.9790970391480494E-3</v>
      </c>
      <c r="Q49" s="199">
        <v>0.17300388968394279</v>
      </c>
      <c r="R49" s="199">
        <v>1.5545874654468187E-2</v>
      </c>
      <c r="S49" s="199">
        <v>0.87421410948191014</v>
      </c>
      <c r="T49" s="199">
        <v>2.534285837932633E-2</v>
      </c>
      <c r="U49" s="199">
        <v>8.1620793237035909E-3</v>
      </c>
      <c r="V49" s="199">
        <v>1.0645181975722276E-4</v>
      </c>
      <c r="W49" s="200">
        <v>6.7627011343506922E-9</v>
      </c>
      <c r="X49" s="186"/>
    </row>
    <row r="50" spans="1:24" x14ac:dyDescent="0.2">
      <c r="A50" s="201"/>
      <c r="B50" s="201" t="s">
        <v>247</v>
      </c>
      <c r="C50" s="202">
        <v>60</v>
      </c>
      <c r="D50" s="203">
        <v>60</v>
      </c>
      <c r="E50" s="203">
        <v>60</v>
      </c>
      <c r="F50" s="203">
        <v>60</v>
      </c>
      <c r="G50" s="203">
        <v>60</v>
      </c>
      <c r="H50" s="203">
        <v>60</v>
      </c>
      <c r="I50" s="203">
        <v>60</v>
      </c>
      <c r="J50" s="203">
        <v>60</v>
      </c>
      <c r="K50" s="203">
        <v>60</v>
      </c>
      <c r="L50" s="203">
        <v>60</v>
      </c>
      <c r="M50" s="203">
        <v>60</v>
      </c>
      <c r="N50" s="203">
        <v>60</v>
      </c>
      <c r="O50" s="203">
        <v>60</v>
      </c>
      <c r="P50" s="203">
        <v>60</v>
      </c>
      <c r="Q50" s="203">
        <v>60</v>
      </c>
      <c r="R50" s="203">
        <v>60</v>
      </c>
      <c r="S50" s="203">
        <v>60</v>
      </c>
      <c r="T50" s="203">
        <v>60</v>
      </c>
      <c r="U50" s="203">
        <v>60</v>
      </c>
      <c r="V50" s="203">
        <v>60</v>
      </c>
      <c r="W50" s="204">
        <v>60</v>
      </c>
      <c r="X50" s="186"/>
    </row>
    <row r="51" spans="1:24" ht="36" x14ac:dyDescent="0.2">
      <c r="A51" s="201" t="s">
        <v>215</v>
      </c>
      <c r="B51" s="197" t="s">
        <v>245</v>
      </c>
      <c r="C51" s="205" t="s">
        <v>529</v>
      </c>
      <c r="D51" s="207" t="s">
        <v>540</v>
      </c>
      <c r="E51" s="207" t="s">
        <v>500</v>
      </c>
      <c r="F51" s="207" t="s">
        <v>480</v>
      </c>
      <c r="G51" s="199">
        <v>0.17957456120453202</v>
      </c>
      <c r="H51" s="207" t="s">
        <v>365</v>
      </c>
      <c r="I51" s="207" t="s">
        <v>568</v>
      </c>
      <c r="J51" s="207" t="s">
        <v>574</v>
      </c>
      <c r="K51" s="199">
        <v>5.7805473948440295E-2</v>
      </c>
      <c r="L51" s="199">
        <v>-3.7049744890228692E-2</v>
      </c>
      <c r="M51" s="207" t="s">
        <v>582</v>
      </c>
      <c r="N51" s="207" t="s">
        <v>587</v>
      </c>
      <c r="O51" s="206">
        <v>1</v>
      </c>
      <c r="P51" s="207" t="s">
        <v>592</v>
      </c>
      <c r="Q51" s="207" t="s">
        <v>417</v>
      </c>
      <c r="R51" s="199">
        <v>-0.19876200359574986</v>
      </c>
      <c r="S51" s="199">
        <v>-8.2446109820557334E-2</v>
      </c>
      <c r="T51" s="207" t="s">
        <v>593</v>
      </c>
      <c r="U51" s="207" t="s">
        <v>457</v>
      </c>
      <c r="V51" s="207" t="s">
        <v>594</v>
      </c>
      <c r="W51" s="208" t="s">
        <v>432</v>
      </c>
      <c r="X51" s="186"/>
    </row>
    <row r="52" spans="1:24" ht="24" x14ac:dyDescent="0.2">
      <c r="A52" s="197"/>
      <c r="B52" s="197" t="s">
        <v>246</v>
      </c>
      <c r="C52" s="209">
        <v>1.023789366627479E-3</v>
      </c>
      <c r="D52" s="199">
        <v>6.2881615716281446E-3</v>
      </c>
      <c r="E52" s="199">
        <v>2.7804193783014693E-2</v>
      </c>
      <c r="F52" s="199">
        <v>3.0228374561152013E-2</v>
      </c>
      <c r="G52" s="199">
        <v>0.16978113080936696</v>
      </c>
      <c r="H52" s="199">
        <v>3.536083698633057E-3</v>
      </c>
      <c r="I52" s="199">
        <v>3.1141162826850431E-5</v>
      </c>
      <c r="J52" s="199">
        <v>2.9668647774532628E-3</v>
      </c>
      <c r="K52" s="199">
        <v>0.66087358981827138</v>
      </c>
      <c r="L52" s="199">
        <v>0.77867547427599704</v>
      </c>
      <c r="M52" s="199">
        <v>3.4264826831409338E-3</v>
      </c>
      <c r="N52" s="199">
        <v>1.2040390900369955E-3</v>
      </c>
      <c r="O52" s="210"/>
      <c r="P52" s="199">
        <v>5.6758212854955623E-3</v>
      </c>
      <c r="Q52" s="199">
        <v>2.4840113918089199E-3</v>
      </c>
      <c r="R52" s="199">
        <v>0.1278959497315508</v>
      </c>
      <c r="S52" s="199">
        <v>0.53114554235464062</v>
      </c>
      <c r="T52" s="199">
        <v>7.4940393816413167E-3</v>
      </c>
      <c r="U52" s="199">
        <v>8.2763546378992262E-3</v>
      </c>
      <c r="V52" s="199">
        <v>8.6069785355040842E-4</v>
      </c>
      <c r="W52" s="200">
        <v>1.182988016854882E-7</v>
      </c>
      <c r="X52" s="186"/>
    </row>
    <row r="53" spans="1:24" x14ac:dyDescent="0.2">
      <c r="A53" s="201"/>
      <c r="B53" s="201" t="s">
        <v>247</v>
      </c>
      <c r="C53" s="202">
        <v>60</v>
      </c>
      <c r="D53" s="203">
        <v>60</v>
      </c>
      <c r="E53" s="203">
        <v>60</v>
      </c>
      <c r="F53" s="203">
        <v>60</v>
      </c>
      <c r="G53" s="203">
        <v>60</v>
      </c>
      <c r="H53" s="203">
        <v>60</v>
      </c>
      <c r="I53" s="203">
        <v>60</v>
      </c>
      <c r="J53" s="203">
        <v>60</v>
      </c>
      <c r="K53" s="203">
        <v>60</v>
      </c>
      <c r="L53" s="203">
        <v>60</v>
      </c>
      <c r="M53" s="203">
        <v>60</v>
      </c>
      <c r="N53" s="203">
        <v>60</v>
      </c>
      <c r="O53" s="203">
        <v>60</v>
      </c>
      <c r="P53" s="203">
        <v>60</v>
      </c>
      <c r="Q53" s="203">
        <v>60</v>
      </c>
      <c r="R53" s="203">
        <v>60</v>
      </c>
      <c r="S53" s="203">
        <v>60</v>
      </c>
      <c r="T53" s="203">
        <v>60</v>
      </c>
      <c r="U53" s="203">
        <v>60</v>
      </c>
      <c r="V53" s="203">
        <v>60</v>
      </c>
      <c r="W53" s="204">
        <v>60</v>
      </c>
      <c r="X53" s="186"/>
    </row>
    <row r="54" spans="1:24" ht="36" x14ac:dyDescent="0.2">
      <c r="A54" s="201" t="s">
        <v>216</v>
      </c>
      <c r="B54" s="197" t="s">
        <v>245</v>
      </c>
      <c r="C54" s="205" t="s">
        <v>433</v>
      </c>
      <c r="D54" s="207" t="s">
        <v>541</v>
      </c>
      <c r="E54" s="207" t="s">
        <v>516</v>
      </c>
      <c r="F54" s="199">
        <v>0.25387196428947251</v>
      </c>
      <c r="G54" s="207" t="s">
        <v>555</v>
      </c>
      <c r="H54" s="199">
        <v>0.16581157820408349</v>
      </c>
      <c r="I54" s="207" t="s">
        <v>569</v>
      </c>
      <c r="J54" s="199">
        <v>0.14188001021586527</v>
      </c>
      <c r="K54" s="199">
        <v>8.3217303911553141E-3</v>
      </c>
      <c r="L54" s="199">
        <v>-5.3337161167915145E-3</v>
      </c>
      <c r="M54" s="207" t="s">
        <v>582</v>
      </c>
      <c r="N54" s="207" t="s">
        <v>485</v>
      </c>
      <c r="O54" s="207" t="s">
        <v>592</v>
      </c>
      <c r="P54" s="206">
        <v>1</v>
      </c>
      <c r="Q54" s="207" t="s">
        <v>457</v>
      </c>
      <c r="R54" s="207" t="s">
        <v>595</v>
      </c>
      <c r="S54" s="199">
        <v>-6.8720625530987983E-2</v>
      </c>
      <c r="T54" s="199">
        <v>0.23661477318450105</v>
      </c>
      <c r="U54" s="207" t="s">
        <v>483</v>
      </c>
      <c r="V54" s="207" t="s">
        <v>491</v>
      </c>
      <c r="W54" s="208" t="s">
        <v>396</v>
      </c>
      <c r="X54" s="186"/>
    </row>
    <row r="55" spans="1:24" ht="24" x14ac:dyDescent="0.2">
      <c r="A55" s="197"/>
      <c r="B55" s="197" t="s">
        <v>246</v>
      </c>
      <c r="C55" s="209">
        <v>4.9009768830997155E-2</v>
      </c>
      <c r="D55" s="199">
        <v>1.2263810630592779E-4</v>
      </c>
      <c r="E55" s="199">
        <v>4.2265534976408844E-5</v>
      </c>
      <c r="F55" s="199">
        <v>5.0310532397690857E-2</v>
      </c>
      <c r="G55" s="199">
        <v>2.6105107626795856E-3</v>
      </c>
      <c r="H55" s="199">
        <v>0.20546350925562859</v>
      </c>
      <c r="I55" s="199">
        <v>3.6965126467268516E-4</v>
      </c>
      <c r="J55" s="199">
        <v>0.27953659086873911</v>
      </c>
      <c r="K55" s="199">
        <v>0.94968294710766432</v>
      </c>
      <c r="L55" s="199">
        <v>0.96773759144890925</v>
      </c>
      <c r="M55" s="199">
        <v>3.4447329277679023E-3</v>
      </c>
      <c r="N55" s="199">
        <v>5.9790970391480494E-3</v>
      </c>
      <c r="O55" s="199">
        <v>5.6758212854955623E-3</v>
      </c>
      <c r="P55" s="210"/>
      <c r="Q55" s="199">
        <v>8.3315852170571508E-3</v>
      </c>
      <c r="R55" s="199">
        <v>3.001306434797759E-3</v>
      </c>
      <c r="S55" s="199">
        <v>0.60186007146346376</v>
      </c>
      <c r="T55" s="199">
        <v>6.8728960236539779E-2</v>
      </c>
      <c r="U55" s="199">
        <v>2.6368169321243251E-2</v>
      </c>
      <c r="V55" s="199">
        <v>1.5851728229065543E-2</v>
      </c>
      <c r="W55" s="200">
        <v>4.6725498190035102E-6</v>
      </c>
      <c r="X55" s="186"/>
    </row>
    <row r="56" spans="1:24" x14ac:dyDescent="0.2">
      <c r="A56" s="201"/>
      <c r="B56" s="201" t="s">
        <v>247</v>
      </c>
      <c r="C56" s="202">
        <v>60</v>
      </c>
      <c r="D56" s="203">
        <v>60</v>
      </c>
      <c r="E56" s="203">
        <v>60</v>
      </c>
      <c r="F56" s="203">
        <v>60</v>
      </c>
      <c r="G56" s="203">
        <v>60</v>
      </c>
      <c r="H56" s="203">
        <v>60</v>
      </c>
      <c r="I56" s="203">
        <v>60</v>
      </c>
      <c r="J56" s="203">
        <v>60</v>
      </c>
      <c r="K56" s="203">
        <v>60</v>
      </c>
      <c r="L56" s="203">
        <v>60</v>
      </c>
      <c r="M56" s="203">
        <v>60</v>
      </c>
      <c r="N56" s="203">
        <v>60</v>
      </c>
      <c r="O56" s="203">
        <v>60</v>
      </c>
      <c r="P56" s="203">
        <v>60</v>
      </c>
      <c r="Q56" s="203">
        <v>60</v>
      </c>
      <c r="R56" s="203">
        <v>60</v>
      </c>
      <c r="S56" s="203">
        <v>60</v>
      </c>
      <c r="T56" s="203">
        <v>60</v>
      </c>
      <c r="U56" s="203">
        <v>60</v>
      </c>
      <c r="V56" s="203">
        <v>60</v>
      </c>
      <c r="W56" s="204">
        <v>60</v>
      </c>
      <c r="X56" s="186"/>
    </row>
    <row r="57" spans="1:24" ht="36" x14ac:dyDescent="0.2">
      <c r="A57" s="201" t="s">
        <v>217</v>
      </c>
      <c r="B57" s="197" t="s">
        <v>245</v>
      </c>
      <c r="C57" s="209">
        <v>0.15897584240334728</v>
      </c>
      <c r="D57" s="199">
        <v>0.1061433248894573</v>
      </c>
      <c r="E57" s="199">
        <v>0.17731233532802712</v>
      </c>
      <c r="F57" s="207" t="s">
        <v>554</v>
      </c>
      <c r="G57" s="199">
        <v>0.20082920818042613</v>
      </c>
      <c r="H57" s="199">
        <v>0.10722569939390221</v>
      </c>
      <c r="I57" s="207" t="s">
        <v>570</v>
      </c>
      <c r="J57" s="199">
        <v>0.13519762097492022</v>
      </c>
      <c r="K57" s="199">
        <v>-5.2956388499463665E-2</v>
      </c>
      <c r="L57" s="199">
        <v>-0.16001124895141278</v>
      </c>
      <c r="M57" s="199">
        <v>0.19396698467757309</v>
      </c>
      <c r="N57" s="199">
        <v>0.17825005212174519</v>
      </c>
      <c r="O57" s="207" t="s">
        <v>417</v>
      </c>
      <c r="P57" s="207" t="s">
        <v>457</v>
      </c>
      <c r="Q57" s="206">
        <v>1</v>
      </c>
      <c r="R57" s="199">
        <v>-0.23715435603192869</v>
      </c>
      <c r="S57" s="199">
        <v>-0.12848262783672545</v>
      </c>
      <c r="T57" s="199">
        <v>0.21510402394861525</v>
      </c>
      <c r="U57" s="199">
        <v>0.16102728790571166</v>
      </c>
      <c r="V57" s="199">
        <v>0.20524988866230881</v>
      </c>
      <c r="W57" s="208" t="s">
        <v>445</v>
      </c>
      <c r="X57" s="186"/>
    </row>
    <row r="58" spans="1:24" ht="24" x14ac:dyDescent="0.2">
      <c r="A58" s="197"/>
      <c r="B58" s="197" t="s">
        <v>246</v>
      </c>
      <c r="C58" s="209">
        <v>0.22503387889004392</v>
      </c>
      <c r="D58" s="199">
        <v>0.41956790018519197</v>
      </c>
      <c r="E58" s="199">
        <v>0.17531229033031168</v>
      </c>
      <c r="F58" s="199">
        <v>2.6387375768331901E-3</v>
      </c>
      <c r="G58" s="199">
        <v>0.12389833591473784</v>
      </c>
      <c r="H58" s="199">
        <v>0.41481495536366331</v>
      </c>
      <c r="I58" s="199">
        <v>1.4708520026032275E-2</v>
      </c>
      <c r="J58" s="199">
        <v>0.30303595551476714</v>
      </c>
      <c r="K58" s="199">
        <v>0.68779319813582762</v>
      </c>
      <c r="L58" s="199">
        <v>0.22198909532456512</v>
      </c>
      <c r="M58" s="199">
        <v>0.13754388661271488</v>
      </c>
      <c r="N58" s="199">
        <v>0.17300388968394279</v>
      </c>
      <c r="O58" s="199">
        <v>2.4840113918089199E-3</v>
      </c>
      <c r="P58" s="199">
        <v>8.3315852170571508E-3</v>
      </c>
      <c r="Q58" s="210"/>
      <c r="R58" s="199">
        <v>6.8080946159500721E-2</v>
      </c>
      <c r="S58" s="199">
        <v>0.32790161377180149</v>
      </c>
      <c r="T58" s="199">
        <v>9.8836136565380525E-2</v>
      </c>
      <c r="U58" s="199">
        <v>0.21902931505119647</v>
      </c>
      <c r="V58" s="199">
        <v>0.11566898623049449</v>
      </c>
      <c r="W58" s="200">
        <v>2.9435159109376281E-3</v>
      </c>
      <c r="X58" s="186"/>
    </row>
    <row r="59" spans="1:24" x14ac:dyDescent="0.2">
      <c r="A59" s="201"/>
      <c r="B59" s="201" t="s">
        <v>247</v>
      </c>
      <c r="C59" s="202">
        <v>60</v>
      </c>
      <c r="D59" s="203">
        <v>60</v>
      </c>
      <c r="E59" s="203">
        <v>60</v>
      </c>
      <c r="F59" s="203">
        <v>60</v>
      </c>
      <c r="G59" s="203">
        <v>60</v>
      </c>
      <c r="H59" s="203">
        <v>60</v>
      </c>
      <c r="I59" s="203">
        <v>60</v>
      </c>
      <c r="J59" s="203">
        <v>60</v>
      </c>
      <c r="K59" s="203">
        <v>60</v>
      </c>
      <c r="L59" s="203">
        <v>60</v>
      </c>
      <c r="M59" s="203">
        <v>60</v>
      </c>
      <c r="N59" s="203">
        <v>60</v>
      </c>
      <c r="O59" s="203">
        <v>60</v>
      </c>
      <c r="P59" s="203">
        <v>60</v>
      </c>
      <c r="Q59" s="203">
        <v>60</v>
      </c>
      <c r="R59" s="203">
        <v>60</v>
      </c>
      <c r="S59" s="203">
        <v>60</v>
      </c>
      <c r="T59" s="203">
        <v>60</v>
      </c>
      <c r="U59" s="203">
        <v>60</v>
      </c>
      <c r="V59" s="203">
        <v>60</v>
      </c>
      <c r="W59" s="204">
        <v>60</v>
      </c>
      <c r="X59" s="186"/>
    </row>
    <row r="60" spans="1:24" ht="36" x14ac:dyDescent="0.2">
      <c r="A60" s="201" t="s">
        <v>218</v>
      </c>
      <c r="B60" s="197" t="s">
        <v>245</v>
      </c>
      <c r="C60" s="205" t="s">
        <v>530</v>
      </c>
      <c r="D60" s="207" t="s">
        <v>542</v>
      </c>
      <c r="E60" s="207" t="s">
        <v>549</v>
      </c>
      <c r="F60" s="207" t="s">
        <v>556</v>
      </c>
      <c r="G60" s="207" t="s">
        <v>563</v>
      </c>
      <c r="H60" s="199">
        <v>-4.6558486958681561E-2</v>
      </c>
      <c r="I60" s="207" t="s">
        <v>571</v>
      </c>
      <c r="J60" s="207" t="s">
        <v>549</v>
      </c>
      <c r="K60" s="207" t="s">
        <v>576</v>
      </c>
      <c r="L60" s="207" t="s">
        <v>579</v>
      </c>
      <c r="M60" s="207" t="s">
        <v>583</v>
      </c>
      <c r="N60" s="207" t="s">
        <v>588</v>
      </c>
      <c r="O60" s="199">
        <v>-0.19876200359574986</v>
      </c>
      <c r="P60" s="207" t="s">
        <v>595</v>
      </c>
      <c r="Q60" s="199">
        <v>-0.23715435603192869</v>
      </c>
      <c r="R60" s="206">
        <v>1</v>
      </c>
      <c r="S60" s="207" t="s">
        <v>596</v>
      </c>
      <c r="T60" s="207" t="s">
        <v>597</v>
      </c>
      <c r="U60" s="207" t="s">
        <v>598</v>
      </c>
      <c r="V60" s="199">
        <v>-0.21332723246783625</v>
      </c>
      <c r="W60" s="208" t="s">
        <v>599</v>
      </c>
      <c r="X60" s="186"/>
    </row>
    <row r="61" spans="1:24" ht="24" x14ac:dyDescent="0.2">
      <c r="A61" s="197"/>
      <c r="B61" s="197" t="s">
        <v>246</v>
      </c>
      <c r="C61" s="209">
        <v>1.4675619234842297E-4</v>
      </c>
      <c r="D61" s="199">
        <v>3.6665873956744462E-4</v>
      </c>
      <c r="E61" s="199">
        <v>2.5065359388991907E-2</v>
      </c>
      <c r="F61" s="199">
        <v>9.7311638319303485E-3</v>
      </c>
      <c r="G61" s="199">
        <v>3.0282140271768807E-4</v>
      </c>
      <c r="H61" s="199">
        <v>0.7239042415994148</v>
      </c>
      <c r="I61" s="199">
        <v>3.1500673469229642E-3</v>
      </c>
      <c r="J61" s="199">
        <v>2.530042148228305E-2</v>
      </c>
      <c r="K61" s="199">
        <v>1.5728113608950178E-3</v>
      </c>
      <c r="L61" s="199">
        <v>3.7098716866200275E-2</v>
      </c>
      <c r="M61" s="199">
        <v>6.6900317941950456E-3</v>
      </c>
      <c r="N61" s="199">
        <v>1.5545874654468187E-2</v>
      </c>
      <c r="O61" s="199">
        <v>0.1278959497315508</v>
      </c>
      <c r="P61" s="199">
        <v>3.001306434797759E-3</v>
      </c>
      <c r="Q61" s="199">
        <v>6.8080946159500721E-2</v>
      </c>
      <c r="R61" s="210"/>
      <c r="S61" s="199">
        <v>3.6404225118931349E-2</v>
      </c>
      <c r="T61" s="199">
        <v>7.579344360714418E-5</v>
      </c>
      <c r="U61" s="199">
        <v>1.1175242328997632E-6</v>
      </c>
      <c r="V61" s="199">
        <v>0.10172150822594324</v>
      </c>
      <c r="W61" s="200">
        <v>1.810641789538748E-5</v>
      </c>
      <c r="X61" s="186"/>
    </row>
    <row r="62" spans="1:24" x14ac:dyDescent="0.2">
      <c r="A62" s="201"/>
      <c r="B62" s="201" t="s">
        <v>247</v>
      </c>
      <c r="C62" s="202">
        <v>60</v>
      </c>
      <c r="D62" s="203">
        <v>60</v>
      </c>
      <c r="E62" s="203">
        <v>60</v>
      </c>
      <c r="F62" s="203">
        <v>60</v>
      </c>
      <c r="G62" s="203">
        <v>60</v>
      </c>
      <c r="H62" s="203">
        <v>60</v>
      </c>
      <c r="I62" s="203">
        <v>60</v>
      </c>
      <c r="J62" s="203">
        <v>60</v>
      </c>
      <c r="K62" s="203">
        <v>60</v>
      </c>
      <c r="L62" s="203">
        <v>60</v>
      </c>
      <c r="M62" s="203">
        <v>60</v>
      </c>
      <c r="N62" s="203">
        <v>60</v>
      </c>
      <c r="O62" s="203">
        <v>60</v>
      </c>
      <c r="P62" s="203">
        <v>60</v>
      </c>
      <c r="Q62" s="203">
        <v>60</v>
      </c>
      <c r="R62" s="203">
        <v>60</v>
      </c>
      <c r="S62" s="203">
        <v>60</v>
      </c>
      <c r="T62" s="203">
        <v>60</v>
      </c>
      <c r="U62" s="203">
        <v>60</v>
      </c>
      <c r="V62" s="203">
        <v>60</v>
      </c>
      <c r="W62" s="204">
        <v>60</v>
      </c>
      <c r="X62" s="186"/>
    </row>
    <row r="63" spans="1:24" ht="36" x14ac:dyDescent="0.2">
      <c r="A63" s="217" t="s">
        <v>222</v>
      </c>
      <c r="B63" s="218" t="s">
        <v>245</v>
      </c>
      <c r="C63" s="228" t="s">
        <v>483</v>
      </c>
      <c r="D63" s="220">
        <v>7.9272513637556288E-2</v>
      </c>
      <c r="E63" s="220">
        <v>0.22793924479801181</v>
      </c>
      <c r="F63" s="220">
        <v>-2.2226167030949404E-2</v>
      </c>
      <c r="G63" s="220">
        <v>0.19089971152737836</v>
      </c>
      <c r="H63" s="220">
        <v>-1.8744362894738339E-2</v>
      </c>
      <c r="I63" s="220">
        <v>-5.0332899226426135E-2</v>
      </c>
      <c r="J63" s="221" t="s">
        <v>495</v>
      </c>
      <c r="K63" s="221" t="s">
        <v>577</v>
      </c>
      <c r="L63" s="220">
        <v>0.19217073799402598</v>
      </c>
      <c r="M63" s="220">
        <v>0.12469616355837417</v>
      </c>
      <c r="N63" s="220">
        <v>2.0874367619726015E-2</v>
      </c>
      <c r="O63" s="220">
        <v>-8.2446109820557334E-2</v>
      </c>
      <c r="P63" s="220">
        <v>-6.8720625530987983E-2</v>
      </c>
      <c r="Q63" s="220">
        <v>-0.12848262783672545</v>
      </c>
      <c r="R63" s="221" t="s">
        <v>596</v>
      </c>
      <c r="S63" s="222">
        <v>1</v>
      </c>
      <c r="T63" s="220">
        <v>0.20966416747376543</v>
      </c>
      <c r="U63" s="221" t="s">
        <v>600</v>
      </c>
      <c r="V63" s="220">
        <v>-0.12073710774461709</v>
      </c>
      <c r="W63" s="223">
        <v>0.22099013822014596</v>
      </c>
      <c r="X63" s="186"/>
    </row>
    <row r="64" spans="1:24" ht="24" x14ac:dyDescent="0.2">
      <c r="A64" s="218"/>
      <c r="B64" s="218" t="s">
        <v>246</v>
      </c>
      <c r="C64" s="219">
        <v>2.6448719618499608E-2</v>
      </c>
      <c r="D64" s="220">
        <v>0.54712491480407466</v>
      </c>
      <c r="E64" s="220">
        <v>7.9841330671391847E-2</v>
      </c>
      <c r="F64" s="220">
        <v>0.86614094244062001</v>
      </c>
      <c r="G64" s="220">
        <v>0.14399589641274485</v>
      </c>
      <c r="H64" s="220">
        <v>0.88696044972330135</v>
      </c>
      <c r="I64" s="220">
        <v>0.70252238388135746</v>
      </c>
      <c r="J64" s="220">
        <v>3.792574634285218E-2</v>
      </c>
      <c r="K64" s="220">
        <v>2.7509064743114567E-4</v>
      </c>
      <c r="L64" s="220">
        <v>0.14129540842228375</v>
      </c>
      <c r="M64" s="220">
        <v>0.34247530694884332</v>
      </c>
      <c r="N64" s="220">
        <v>0.87421410948191014</v>
      </c>
      <c r="O64" s="220">
        <v>0.53114554235464062</v>
      </c>
      <c r="P64" s="220">
        <v>0.60186007146346376</v>
      </c>
      <c r="Q64" s="220">
        <v>0.32790161377180149</v>
      </c>
      <c r="R64" s="220">
        <v>3.6404225118931349E-2</v>
      </c>
      <c r="S64" s="224"/>
      <c r="T64" s="220">
        <v>0.10787575601205145</v>
      </c>
      <c r="U64" s="220">
        <v>4.7079068002126766E-2</v>
      </c>
      <c r="V64" s="220">
        <v>0.358137495764973</v>
      </c>
      <c r="W64" s="223">
        <v>8.9730204063674338E-2</v>
      </c>
      <c r="X64" s="186"/>
    </row>
    <row r="65" spans="1:24" x14ac:dyDescent="0.2">
      <c r="A65" s="217"/>
      <c r="B65" s="217" t="s">
        <v>247</v>
      </c>
      <c r="C65" s="225">
        <v>60</v>
      </c>
      <c r="D65" s="226">
        <v>60</v>
      </c>
      <c r="E65" s="226">
        <v>60</v>
      </c>
      <c r="F65" s="226">
        <v>60</v>
      </c>
      <c r="G65" s="226">
        <v>60</v>
      </c>
      <c r="H65" s="226">
        <v>60</v>
      </c>
      <c r="I65" s="226">
        <v>60</v>
      </c>
      <c r="J65" s="226">
        <v>60</v>
      </c>
      <c r="K65" s="226">
        <v>60</v>
      </c>
      <c r="L65" s="226">
        <v>60</v>
      </c>
      <c r="M65" s="226">
        <v>60</v>
      </c>
      <c r="N65" s="226">
        <v>60</v>
      </c>
      <c r="O65" s="226">
        <v>60</v>
      </c>
      <c r="P65" s="226">
        <v>60</v>
      </c>
      <c r="Q65" s="226">
        <v>60</v>
      </c>
      <c r="R65" s="226">
        <v>60</v>
      </c>
      <c r="S65" s="226">
        <v>60</v>
      </c>
      <c r="T65" s="226">
        <v>60</v>
      </c>
      <c r="U65" s="226">
        <v>60</v>
      </c>
      <c r="V65" s="226">
        <v>60</v>
      </c>
      <c r="W65" s="227">
        <v>60</v>
      </c>
      <c r="X65" s="186"/>
    </row>
    <row r="66" spans="1:24" ht="36" x14ac:dyDescent="0.2">
      <c r="A66" s="201" t="s">
        <v>219</v>
      </c>
      <c r="B66" s="197" t="s">
        <v>245</v>
      </c>
      <c r="C66" s="205" t="s">
        <v>531</v>
      </c>
      <c r="D66" s="207" t="s">
        <v>543</v>
      </c>
      <c r="E66" s="207" t="s">
        <v>550</v>
      </c>
      <c r="F66" s="207" t="s">
        <v>557</v>
      </c>
      <c r="G66" s="207" t="s">
        <v>564</v>
      </c>
      <c r="H66" s="199">
        <v>0.20730862047073984</v>
      </c>
      <c r="I66" s="207" t="s">
        <v>360</v>
      </c>
      <c r="J66" s="199">
        <v>0.18657775842366572</v>
      </c>
      <c r="K66" s="207" t="s">
        <v>578</v>
      </c>
      <c r="L66" s="199">
        <v>4.6203630731549039E-2</v>
      </c>
      <c r="M66" s="207" t="s">
        <v>584</v>
      </c>
      <c r="N66" s="207" t="s">
        <v>589</v>
      </c>
      <c r="O66" s="207" t="s">
        <v>593</v>
      </c>
      <c r="P66" s="199">
        <v>0.23661477318450105</v>
      </c>
      <c r="Q66" s="199">
        <v>0.21510402394861525</v>
      </c>
      <c r="R66" s="207" t="s">
        <v>597</v>
      </c>
      <c r="S66" s="199">
        <v>0.20966416747376543</v>
      </c>
      <c r="T66" s="206">
        <v>1</v>
      </c>
      <c r="U66" s="207" t="s">
        <v>412</v>
      </c>
      <c r="V66" s="199">
        <v>0.227143156156772</v>
      </c>
      <c r="W66" s="208" t="s">
        <v>353</v>
      </c>
      <c r="X66" s="186"/>
    </row>
    <row r="67" spans="1:24" ht="24" x14ac:dyDescent="0.2">
      <c r="A67" s="197"/>
      <c r="B67" s="197" t="s">
        <v>246</v>
      </c>
      <c r="C67" s="209">
        <v>2.3704504535988526E-7</v>
      </c>
      <c r="D67" s="199">
        <v>1.9810904200901898E-7</v>
      </c>
      <c r="E67" s="199">
        <v>1.8127549116401771E-5</v>
      </c>
      <c r="F67" s="199">
        <v>1.4593036318509243E-6</v>
      </c>
      <c r="G67" s="199">
        <v>6.9715365926908575E-7</v>
      </c>
      <c r="H67" s="199">
        <v>0.11198239673712089</v>
      </c>
      <c r="I67" s="199">
        <v>2.1664993822784451E-3</v>
      </c>
      <c r="J67" s="199">
        <v>0.15346703294585798</v>
      </c>
      <c r="K67" s="199">
        <v>5.5784651513855754E-4</v>
      </c>
      <c r="L67" s="199">
        <v>0.72592561795135913</v>
      </c>
      <c r="M67" s="199">
        <v>1.404915608666593E-2</v>
      </c>
      <c r="N67" s="199">
        <v>2.534285837932633E-2</v>
      </c>
      <c r="O67" s="199">
        <v>7.4940393816413167E-3</v>
      </c>
      <c r="P67" s="199">
        <v>6.8728960236539779E-2</v>
      </c>
      <c r="Q67" s="199">
        <v>9.8836136565380525E-2</v>
      </c>
      <c r="R67" s="199">
        <v>7.579344360714418E-5</v>
      </c>
      <c r="S67" s="199">
        <v>0.10787575601205145</v>
      </c>
      <c r="T67" s="210"/>
      <c r="U67" s="199">
        <v>3.9587561087059131E-3</v>
      </c>
      <c r="V67" s="199">
        <v>8.092841742308382E-2</v>
      </c>
      <c r="W67" s="200">
        <v>3.1032923817144503E-9</v>
      </c>
      <c r="X67" s="186"/>
    </row>
    <row r="68" spans="1:24" x14ac:dyDescent="0.2">
      <c r="A68" s="201"/>
      <c r="B68" s="201" t="s">
        <v>247</v>
      </c>
      <c r="C68" s="202">
        <v>60</v>
      </c>
      <c r="D68" s="203">
        <v>60</v>
      </c>
      <c r="E68" s="203">
        <v>60</v>
      </c>
      <c r="F68" s="203">
        <v>60</v>
      </c>
      <c r="G68" s="203">
        <v>60</v>
      </c>
      <c r="H68" s="203">
        <v>60</v>
      </c>
      <c r="I68" s="203">
        <v>60</v>
      </c>
      <c r="J68" s="203">
        <v>60</v>
      </c>
      <c r="K68" s="203">
        <v>60</v>
      </c>
      <c r="L68" s="203">
        <v>60</v>
      </c>
      <c r="M68" s="203">
        <v>60</v>
      </c>
      <c r="N68" s="203">
        <v>60</v>
      </c>
      <c r="O68" s="203">
        <v>60</v>
      </c>
      <c r="P68" s="203">
        <v>60</v>
      </c>
      <c r="Q68" s="203">
        <v>60</v>
      </c>
      <c r="R68" s="203">
        <v>60</v>
      </c>
      <c r="S68" s="203">
        <v>60</v>
      </c>
      <c r="T68" s="203">
        <v>60</v>
      </c>
      <c r="U68" s="203">
        <v>60</v>
      </c>
      <c r="V68" s="203">
        <v>60</v>
      </c>
      <c r="W68" s="204">
        <v>60</v>
      </c>
      <c r="X68" s="186"/>
    </row>
    <row r="69" spans="1:24" ht="36" x14ac:dyDescent="0.2">
      <c r="A69" s="201" t="s">
        <v>220</v>
      </c>
      <c r="B69" s="197" t="s">
        <v>245</v>
      </c>
      <c r="C69" s="205" t="s">
        <v>471</v>
      </c>
      <c r="D69" s="207" t="s">
        <v>473</v>
      </c>
      <c r="E69" s="207" t="s">
        <v>551</v>
      </c>
      <c r="F69" s="207" t="s">
        <v>558</v>
      </c>
      <c r="G69" s="207" t="s">
        <v>455</v>
      </c>
      <c r="H69" s="199">
        <v>0.16111259974982306</v>
      </c>
      <c r="I69" s="207" t="s">
        <v>572</v>
      </c>
      <c r="J69" s="207" t="s">
        <v>575</v>
      </c>
      <c r="K69" s="207" t="s">
        <v>558</v>
      </c>
      <c r="L69" s="207" t="s">
        <v>580</v>
      </c>
      <c r="M69" s="207" t="s">
        <v>585</v>
      </c>
      <c r="N69" s="207" t="s">
        <v>457</v>
      </c>
      <c r="O69" s="207" t="s">
        <v>457</v>
      </c>
      <c r="P69" s="207" t="s">
        <v>483</v>
      </c>
      <c r="Q69" s="199">
        <v>0.16102728790571166</v>
      </c>
      <c r="R69" s="207" t="s">
        <v>598</v>
      </c>
      <c r="S69" s="207" t="s">
        <v>600</v>
      </c>
      <c r="T69" s="207" t="s">
        <v>412</v>
      </c>
      <c r="U69" s="206">
        <v>1</v>
      </c>
      <c r="V69" s="199">
        <v>0.16867402396559072</v>
      </c>
      <c r="W69" s="208" t="s">
        <v>586</v>
      </c>
      <c r="X69" s="186"/>
    </row>
    <row r="70" spans="1:24" ht="24" x14ac:dyDescent="0.2">
      <c r="A70" s="197"/>
      <c r="B70" s="197" t="s">
        <v>246</v>
      </c>
      <c r="C70" s="209">
        <v>1.0537017000644482E-4</v>
      </c>
      <c r="D70" s="199">
        <v>2.9871108671368263E-4</v>
      </c>
      <c r="E70" s="199">
        <v>4.4193069335344323E-2</v>
      </c>
      <c r="F70" s="199">
        <v>5.3607205149727704E-3</v>
      </c>
      <c r="G70" s="199">
        <v>2.0877850790007777E-3</v>
      </c>
      <c r="H70" s="199">
        <v>0.21878205875649273</v>
      </c>
      <c r="I70" s="199">
        <v>1.0158641503646757E-2</v>
      </c>
      <c r="J70" s="199">
        <v>2.5147661429416121E-4</v>
      </c>
      <c r="K70" s="199">
        <v>5.3519123803381181E-3</v>
      </c>
      <c r="L70" s="199">
        <v>2.0091028934809779E-2</v>
      </c>
      <c r="M70" s="199">
        <v>9.5067753668771424E-5</v>
      </c>
      <c r="N70" s="199">
        <v>8.1620793237035909E-3</v>
      </c>
      <c r="O70" s="199">
        <v>8.2763546378992262E-3</v>
      </c>
      <c r="P70" s="199">
        <v>2.6368169321243251E-2</v>
      </c>
      <c r="Q70" s="199">
        <v>0.21902931505119647</v>
      </c>
      <c r="R70" s="199">
        <v>1.1175242328997632E-6</v>
      </c>
      <c r="S70" s="199">
        <v>4.7079068002126766E-2</v>
      </c>
      <c r="T70" s="199">
        <v>3.9587561087059131E-3</v>
      </c>
      <c r="U70" s="210"/>
      <c r="V70" s="199">
        <v>0.19763727245413604</v>
      </c>
      <c r="W70" s="200">
        <v>1.0636765985776179E-7</v>
      </c>
      <c r="X70" s="186"/>
    </row>
    <row r="71" spans="1:24" x14ac:dyDescent="0.2">
      <c r="A71" s="201"/>
      <c r="B71" s="201" t="s">
        <v>247</v>
      </c>
      <c r="C71" s="202">
        <v>60</v>
      </c>
      <c r="D71" s="203">
        <v>60</v>
      </c>
      <c r="E71" s="203">
        <v>60</v>
      </c>
      <c r="F71" s="203">
        <v>60</v>
      </c>
      <c r="G71" s="203">
        <v>60</v>
      </c>
      <c r="H71" s="203">
        <v>60</v>
      </c>
      <c r="I71" s="203">
        <v>60</v>
      </c>
      <c r="J71" s="203">
        <v>60</v>
      </c>
      <c r="K71" s="203">
        <v>60</v>
      </c>
      <c r="L71" s="203">
        <v>60</v>
      </c>
      <c r="M71" s="203">
        <v>60</v>
      </c>
      <c r="N71" s="203">
        <v>60</v>
      </c>
      <c r="O71" s="203">
        <v>60</v>
      </c>
      <c r="P71" s="203">
        <v>60</v>
      </c>
      <c r="Q71" s="203">
        <v>60</v>
      </c>
      <c r="R71" s="203">
        <v>60</v>
      </c>
      <c r="S71" s="203">
        <v>60</v>
      </c>
      <c r="T71" s="203">
        <v>60</v>
      </c>
      <c r="U71" s="203">
        <v>60</v>
      </c>
      <c r="V71" s="203">
        <v>60</v>
      </c>
      <c r="W71" s="204">
        <v>60</v>
      </c>
      <c r="X71" s="186"/>
    </row>
    <row r="72" spans="1:24" ht="36" x14ac:dyDescent="0.2">
      <c r="A72" s="201" t="s">
        <v>221</v>
      </c>
      <c r="B72" s="197" t="s">
        <v>245</v>
      </c>
      <c r="C72" s="205" t="s">
        <v>532</v>
      </c>
      <c r="D72" s="207" t="s">
        <v>481</v>
      </c>
      <c r="E72" s="199">
        <v>0.13501393702409914</v>
      </c>
      <c r="F72" s="199">
        <v>0.25246557881318255</v>
      </c>
      <c r="G72" s="199">
        <v>0.22826265263648082</v>
      </c>
      <c r="H72" s="207" t="s">
        <v>567</v>
      </c>
      <c r="I72" s="207" t="s">
        <v>448</v>
      </c>
      <c r="J72" s="199">
        <v>0.21496720697465102</v>
      </c>
      <c r="K72" s="199">
        <v>-4.2225531501714084E-2</v>
      </c>
      <c r="L72" s="199">
        <v>-0.11922772598481064</v>
      </c>
      <c r="M72" s="207" t="s">
        <v>449</v>
      </c>
      <c r="N72" s="207" t="s">
        <v>590</v>
      </c>
      <c r="O72" s="207" t="s">
        <v>594</v>
      </c>
      <c r="P72" s="207" t="s">
        <v>491</v>
      </c>
      <c r="Q72" s="199">
        <v>0.20524988866230881</v>
      </c>
      <c r="R72" s="199">
        <v>-0.21332723246783625</v>
      </c>
      <c r="S72" s="199">
        <v>-0.12073710774461709</v>
      </c>
      <c r="T72" s="199">
        <v>0.227143156156772</v>
      </c>
      <c r="U72" s="199">
        <v>0.16867402396559072</v>
      </c>
      <c r="V72" s="206">
        <v>1</v>
      </c>
      <c r="W72" s="208" t="s">
        <v>364</v>
      </c>
      <c r="X72" s="186"/>
    </row>
    <row r="73" spans="1:24" ht="24" x14ac:dyDescent="0.2">
      <c r="A73" s="197"/>
      <c r="B73" s="197" t="s">
        <v>246</v>
      </c>
      <c r="C73" s="209">
        <v>4.6215893022234378E-3</v>
      </c>
      <c r="D73" s="199">
        <v>4.0770487309797675E-2</v>
      </c>
      <c r="E73" s="199">
        <v>0.30369944591639619</v>
      </c>
      <c r="F73" s="199">
        <v>5.1642179899211861E-2</v>
      </c>
      <c r="G73" s="199">
        <v>7.9403021028117832E-2</v>
      </c>
      <c r="H73" s="199">
        <v>9.7221087432743613E-4</v>
      </c>
      <c r="I73" s="199">
        <v>5.1205088205924405E-3</v>
      </c>
      <c r="J73" s="199">
        <v>9.9056030425235309E-2</v>
      </c>
      <c r="K73" s="199">
        <v>0.74871055063810443</v>
      </c>
      <c r="L73" s="199">
        <v>0.36422237987121919</v>
      </c>
      <c r="M73" s="199">
        <v>5.5821074673175122E-3</v>
      </c>
      <c r="N73" s="199">
        <v>1.0645181975722276E-4</v>
      </c>
      <c r="O73" s="199">
        <v>8.6069785355040842E-4</v>
      </c>
      <c r="P73" s="199">
        <v>1.5851728229065543E-2</v>
      </c>
      <c r="Q73" s="199">
        <v>0.11566898623049449</v>
      </c>
      <c r="R73" s="199">
        <v>0.10172150822594324</v>
      </c>
      <c r="S73" s="199">
        <v>0.358137495764973</v>
      </c>
      <c r="T73" s="199">
        <v>8.092841742308382E-2</v>
      </c>
      <c r="U73" s="199">
        <v>0.19763727245413604</v>
      </c>
      <c r="V73" s="210"/>
      <c r="W73" s="200">
        <v>4.7410681736479675E-5</v>
      </c>
      <c r="X73" s="186"/>
    </row>
    <row r="74" spans="1:24" x14ac:dyDescent="0.2">
      <c r="A74" s="201"/>
      <c r="B74" s="201" t="s">
        <v>247</v>
      </c>
      <c r="C74" s="202">
        <v>60</v>
      </c>
      <c r="D74" s="203">
        <v>60</v>
      </c>
      <c r="E74" s="203">
        <v>60</v>
      </c>
      <c r="F74" s="203">
        <v>60</v>
      </c>
      <c r="G74" s="203">
        <v>60</v>
      </c>
      <c r="H74" s="203">
        <v>60</v>
      </c>
      <c r="I74" s="203">
        <v>60</v>
      </c>
      <c r="J74" s="203">
        <v>60</v>
      </c>
      <c r="K74" s="203">
        <v>60</v>
      </c>
      <c r="L74" s="203">
        <v>60</v>
      </c>
      <c r="M74" s="203">
        <v>60</v>
      </c>
      <c r="N74" s="203">
        <v>60</v>
      </c>
      <c r="O74" s="203">
        <v>60</v>
      </c>
      <c r="P74" s="203">
        <v>60</v>
      </c>
      <c r="Q74" s="203">
        <v>60</v>
      </c>
      <c r="R74" s="203">
        <v>60</v>
      </c>
      <c r="S74" s="203">
        <v>60</v>
      </c>
      <c r="T74" s="203">
        <v>60</v>
      </c>
      <c r="U74" s="203">
        <v>60</v>
      </c>
      <c r="V74" s="203">
        <v>60</v>
      </c>
      <c r="W74" s="204">
        <v>60</v>
      </c>
      <c r="X74" s="186"/>
    </row>
    <row r="75" spans="1:24" ht="36" x14ac:dyDescent="0.2">
      <c r="A75" s="201" t="s">
        <v>263</v>
      </c>
      <c r="B75" s="197" t="s">
        <v>245</v>
      </c>
      <c r="C75" s="205" t="s">
        <v>533</v>
      </c>
      <c r="D75" s="207" t="s">
        <v>544</v>
      </c>
      <c r="E75" s="207" t="s">
        <v>552</v>
      </c>
      <c r="F75" s="207" t="s">
        <v>559</v>
      </c>
      <c r="G75" s="207" t="s">
        <v>565</v>
      </c>
      <c r="H75" s="207" t="s">
        <v>516</v>
      </c>
      <c r="I75" s="207" t="s">
        <v>573</v>
      </c>
      <c r="J75" s="207" t="s">
        <v>522</v>
      </c>
      <c r="K75" s="207" t="s">
        <v>460</v>
      </c>
      <c r="L75" s="199">
        <v>0.15264113996540113</v>
      </c>
      <c r="M75" s="207" t="s">
        <v>586</v>
      </c>
      <c r="N75" s="207" t="s">
        <v>591</v>
      </c>
      <c r="O75" s="207" t="s">
        <v>432</v>
      </c>
      <c r="P75" s="207" t="s">
        <v>396</v>
      </c>
      <c r="Q75" s="207" t="s">
        <v>445</v>
      </c>
      <c r="R75" s="207" t="s">
        <v>599</v>
      </c>
      <c r="S75" s="199">
        <v>0.22099013822014596</v>
      </c>
      <c r="T75" s="207" t="s">
        <v>353</v>
      </c>
      <c r="U75" s="207" t="s">
        <v>586</v>
      </c>
      <c r="V75" s="207" t="s">
        <v>364</v>
      </c>
      <c r="W75" s="211">
        <v>1</v>
      </c>
      <c r="X75" s="186"/>
    </row>
    <row r="76" spans="1:24" ht="24" x14ac:dyDescent="0.2">
      <c r="A76" s="197"/>
      <c r="B76" s="197" t="s">
        <v>246</v>
      </c>
      <c r="C76" s="209">
        <v>6.3671802244943675E-13</v>
      </c>
      <c r="D76" s="199">
        <v>2.7505863094593743E-12</v>
      </c>
      <c r="E76" s="199">
        <v>2.6826478734214315E-8</v>
      </c>
      <c r="F76" s="199">
        <v>3.6030943800498172E-7</v>
      </c>
      <c r="G76" s="199">
        <v>2.9122517801379688E-8</v>
      </c>
      <c r="H76" s="199">
        <v>4.2723932829082463E-5</v>
      </c>
      <c r="I76" s="199">
        <v>2.7806969258737817E-7</v>
      </c>
      <c r="J76" s="199">
        <v>7.7761280513741865E-7</v>
      </c>
      <c r="K76" s="199">
        <v>3.7911553891069983E-4</v>
      </c>
      <c r="L76" s="199">
        <v>0.24429470062619316</v>
      </c>
      <c r="M76" s="199">
        <v>1.0811185649997729E-7</v>
      </c>
      <c r="N76" s="199">
        <v>6.7627011343506922E-9</v>
      </c>
      <c r="O76" s="199">
        <v>1.182988016854882E-7</v>
      </c>
      <c r="P76" s="199">
        <v>4.6725498190035102E-6</v>
      </c>
      <c r="Q76" s="199">
        <v>2.9435159109376281E-3</v>
      </c>
      <c r="R76" s="199">
        <v>1.810641789538748E-5</v>
      </c>
      <c r="S76" s="199">
        <v>8.9730204063674338E-2</v>
      </c>
      <c r="T76" s="199">
        <v>3.1032923817144503E-9</v>
      </c>
      <c r="U76" s="199">
        <v>1.0636765985776179E-7</v>
      </c>
      <c r="V76" s="199">
        <v>4.7410681736479675E-5</v>
      </c>
      <c r="W76" s="212"/>
      <c r="X76" s="186"/>
    </row>
    <row r="77" spans="1:24" x14ac:dyDescent="0.2">
      <c r="A77" s="213"/>
      <c r="B77" s="213" t="s">
        <v>247</v>
      </c>
      <c r="C77" s="214">
        <v>60</v>
      </c>
      <c r="D77" s="215">
        <v>60</v>
      </c>
      <c r="E77" s="215">
        <v>60</v>
      </c>
      <c r="F77" s="215">
        <v>60</v>
      </c>
      <c r="G77" s="215">
        <v>60</v>
      </c>
      <c r="H77" s="215">
        <v>60</v>
      </c>
      <c r="I77" s="215">
        <v>60</v>
      </c>
      <c r="J77" s="215">
        <v>60</v>
      </c>
      <c r="K77" s="215">
        <v>60</v>
      </c>
      <c r="L77" s="215">
        <v>60</v>
      </c>
      <c r="M77" s="215">
        <v>60</v>
      </c>
      <c r="N77" s="215">
        <v>60</v>
      </c>
      <c r="O77" s="215">
        <v>60</v>
      </c>
      <c r="P77" s="215">
        <v>60</v>
      </c>
      <c r="Q77" s="215">
        <v>60</v>
      </c>
      <c r="R77" s="215">
        <v>60</v>
      </c>
      <c r="S77" s="215">
        <v>60</v>
      </c>
      <c r="T77" s="215">
        <v>60</v>
      </c>
      <c r="U77" s="215">
        <v>60</v>
      </c>
      <c r="V77" s="215">
        <v>60</v>
      </c>
      <c r="W77" s="216">
        <v>60</v>
      </c>
      <c r="X77" s="186"/>
    </row>
    <row r="78" spans="1:24" ht="18" customHeight="1" x14ac:dyDescent="0.2">
      <c r="A78" s="311" t="s">
        <v>250</v>
      </c>
      <c r="B78" s="311"/>
      <c r="C78" s="311"/>
      <c r="D78" s="311"/>
      <c r="E78" s="311"/>
      <c r="F78" s="311"/>
      <c r="G78" s="311"/>
      <c r="H78" s="311"/>
      <c r="I78" s="311"/>
      <c r="J78" s="311"/>
      <c r="K78" s="311"/>
      <c r="L78" s="311"/>
      <c r="M78" s="311"/>
      <c r="N78" s="311"/>
      <c r="O78" s="311"/>
      <c r="P78" s="311"/>
      <c r="Q78" s="311"/>
      <c r="R78" s="311"/>
      <c r="S78" s="311"/>
      <c r="T78" s="311"/>
      <c r="U78" s="311"/>
      <c r="V78" s="311"/>
      <c r="W78" s="311"/>
      <c r="X78" s="186"/>
    </row>
    <row r="79" spans="1:24" ht="15.75" customHeight="1" x14ac:dyDescent="0.2">
      <c r="A79" s="312" t="s">
        <v>251</v>
      </c>
      <c r="B79" s="312"/>
      <c r="C79" s="312"/>
      <c r="D79" s="312"/>
      <c r="E79" s="312"/>
      <c r="F79" s="312"/>
      <c r="G79" s="312"/>
      <c r="H79" s="312"/>
      <c r="I79" s="312"/>
      <c r="J79" s="312"/>
      <c r="K79" s="312"/>
      <c r="L79" s="312"/>
      <c r="M79" s="312"/>
      <c r="N79" s="312"/>
      <c r="O79" s="312"/>
      <c r="P79" s="312"/>
      <c r="Q79" s="312"/>
      <c r="R79" s="312"/>
      <c r="S79" s="312"/>
      <c r="T79" s="312"/>
      <c r="U79" s="312"/>
      <c r="V79" s="312"/>
      <c r="W79" s="312"/>
      <c r="X79" s="186"/>
    </row>
  </sheetData>
  <mergeCells count="5">
    <mergeCell ref="A13:W13"/>
    <mergeCell ref="A78:W78"/>
    <mergeCell ref="A79:W79"/>
    <mergeCell ref="A2:W3"/>
    <mergeCell ref="B5:E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Tabulasi Tryout</vt:lpstr>
      <vt:lpstr>Kategori PA</vt:lpstr>
      <vt:lpstr>PA (Sebelum)</vt:lpstr>
      <vt:lpstr>PA (Sesudah)</vt:lpstr>
      <vt:lpstr>Kategori RD</vt:lpstr>
      <vt:lpstr>RD (Sebelum)</vt:lpstr>
      <vt:lpstr>RD (Sesudah)</vt:lpstr>
      <vt:lpstr>Kategori MW</vt:lpstr>
      <vt:lpstr>MW (Sebelum)</vt:lpstr>
      <vt:lpstr>MW (Sesudah)</vt:lpstr>
      <vt:lpstr>tabulasi lengkap</vt:lpstr>
      <vt:lpstr>Prokrastinasi</vt:lpstr>
      <vt:lpstr>Regulasi diri</vt:lpstr>
      <vt:lpstr>Manajemen waktu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2025-12-16T19:19:07Z</dcterms:modified>
</cp:coreProperties>
</file>